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VtaObras\ownCloud2\DE USO ESCLUSIVO MARTIN\2022\Estrategias\Procesos 2022\"/>
    </mc:Choice>
  </mc:AlternateContent>
  <xr:revisionPtr revIDLastSave="0" documentId="13_ncr:1_{1D81E22A-F5D4-4898-AE9C-FB1FF6447ABB}" xr6:coauthVersionLast="47" xr6:coauthVersionMax="47" xr10:uidLastSave="{00000000-0000-0000-0000-000000000000}"/>
  <bookViews>
    <workbookView xWindow="-110" yWindow="-110" windowWidth="19420" windowHeight="10420" xr2:uid="{D21E5B4A-04CE-4FE6-8829-87E4F2F8C391}"/>
  </bookViews>
  <sheets>
    <sheet name="Procesos 2022" sheetId="1" r:id="rId1"/>
    <sheet name="Objetivos a conseguir" sheetId="3" r:id="rId2"/>
    <sheet name="Organigrama y tarea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9" i="3" l="1"/>
  <c r="G49" i="3"/>
  <c r="L48" i="3"/>
  <c r="M48" i="3" s="1"/>
  <c r="K48" i="3"/>
  <c r="I48" i="3"/>
  <c r="L47" i="3"/>
  <c r="M47" i="3" s="1"/>
  <c r="K47" i="3"/>
  <c r="I47" i="3"/>
  <c r="I46" i="3"/>
  <c r="J46" i="3" s="1"/>
  <c r="J45" i="3"/>
  <c r="K45" i="3" s="1"/>
  <c r="I45" i="3"/>
  <c r="I44" i="3"/>
  <c r="J44" i="3" s="1"/>
  <c r="L43" i="3"/>
  <c r="M43" i="3" s="1"/>
  <c r="K43" i="3"/>
  <c r="I43" i="3"/>
  <c r="L42" i="3"/>
  <c r="M42" i="3" s="1"/>
  <c r="K42" i="3"/>
  <c r="I42" i="3"/>
  <c r="L41" i="3"/>
  <c r="M41" i="3" s="1"/>
  <c r="K41" i="3"/>
  <c r="I41" i="3"/>
  <c r="L40" i="3"/>
  <c r="M40" i="3" s="1"/>
  <c r="K40" i="3"/>
  <c r="I40" i="3"/>
  <c r="L39" i="3"/>
  <c r="M39" i="3" s="1"/>
  <c r="K39" i="3"/>
  <c r="I39" i="3"/>
  <c r="L38" i="3"/>
  <c r="M38" i="3" s="1"/>
  <c r="K38" i="3"/>
  <c r="I38" i="3"/>
  <c r="L37" i="3"/>
  <c r="M37" i="3" s="1"/>
  <c r="K37" i="3"/>
  <c r="I37" i="3"/>
  <c r="L36" i="3"/>
  <c r="M36" i="3" s="1"/>
  <c r="K36" i="3"/>
  <c r="I36" i="3"/>
  <c r="L35" i="3"/>
  <c r="M35" i="3" s="1"/>
  <c r="K35" i="3"/>
  <c r="I35" i="3"/>
  <c r="I34" i="3"/>
  <c r="J34" i="3" s="1"/>
  <c r="L33" i="3"/>
  <c r="M33" i="3" s="1"/>
  <c r="K33" i="3"/>
  <c r="I33" i="3"/>
  <c r="L32" i="3"/>
  <c r="M32" i="3" s="1"/>
  <c r="K32" i="3"/>
  <c r="I32" i="3"/>
  <c r="L31" i="3"/>
  <c r="M31" i="3" s="1"/>
  <c r="K31" i="3"/>
  <c r="I31" i="3"/>
  <c r="L30" i="3"/>
  <c r="M30" i="3" s="1"/>
  <c r="K30" i="3"/>
  <c r="I30" i="3"/>
  <c r="M29" i="3"/>
  <c r="K29" i="3"/>
  <c r="I29" i="3"/>
  <c r="I28" i="3"/>
  <c r="J28" i="3" s="1"/>
  <c r="L27" i="3"/>
  <c r="M27" i="3" s="1"/>
  <c r="K27" i="3"/>
  <c r="I27" i="3"/>
  <c r="L26" i="3"/>
  <c r="M26" i="3" s="1"/>
  <c r="K26" i="3"/>
  <c r="I26" i="3"/>
  <c r="L25" i="3"/>
  <c r="M25" i="3" s="1"/>
  <c r="K25" i="3"/>
  <c r="I25" i="3"/>
  <c r="M24" i="3"/>
  <c r="K24" i="3"/>
  <c r="L23" i="3"/>
  <c r="M23" i="3" s="1"/>
  <c r="K23" i="3"/>
  <c r="L22" i="3"/>
  <c r="M22" i="3" s="1"/>
  <c r="K22" i="3"/>
  <c r="I22" i="3"/>
  <c r="L21" i="3"/>
  <c r="M21" i="3" s="1"/>
  <c r="K21" i="3"/>
  <c r="I21" i="3"/>
  <c r="L20" i="3"/>
  <c r="M20" i="3" s="1"/>
  <c r="K20" i="3"/>
  <c r="I20" i="3"/>
  <c r="L19" i="3"/>
  <c r="M19" i="3" s="1"/>
  <c r="K19" i="3"/>
  <c r="I19" i="3"/>
  <c r="L18" i="3"/>
  <c r="M18" i="3" s="1"/>
  <c r="K18" i="3"/>
  <c r="I18" i="3"/>
  <c r="L17" i="3"/>
  <c r="M17" i="3" s="1"/>
  <c r="K17" i="3"/>
  <c r="I17" i="3"/>
  <c r="L16" i="3"/>
  <c r="M16" i="3" s="1"/>
  <c r="K16" i="3"/>
  <c r="I16" i="3"/>
  <c r="L15" i="3"/>
  <c r="M15" i="3" s="1"/>
  <c r="K15" i="3"/>
  <c r="I15" i="3"/>
  <c r="M14" i="3"/>
  <c r="K14" i="3"/>
  <c r="I14" i="3"/>
  <c r="L13" i="3"/>
  <c r="M13" i="3" s="1"/>
  <c r="K13" i="3"/>
  <c r="I13" i="3"/>
  <c r="L12" i="3"/>
  <c r="M12" i="3" s="1"/>
  <c r="K12" i="3"/>
  <c r="I12" i="3"/>
  <c r="M11" i="3"/>
  <c r="L11" i="3"/>
  <c r="K11" i="3"/>
  <c r="I11" i="3"/>
  <c r="L10" i="3"/>
  <c r="M10" i="3" s="1"/>
  <c r="K10" i="3"/>
  <c r="I10" i="3"/>
  <c r="M9" i="3"/>
  <c r="L9" i="3"/>
  <c r="K9" i="3"/>
  <c r="I9" i="3"/>
  <c r="L8" i="3"/>
  <c r="M8" i="3" s="1"/>
  <c r="K8" i="3"/>
  <c r="I8" i="3"/>
  <c r="M7" i="3"/>
  <c r="L7" i="3"/>
  <c r="K7" i="3"/>
  <c r="I7" i="3"/>
  <c r="L6" i="3"/>
  <c r="M6" i="3" s="1"/>
  <c r="K6" i="3"/>
  <c r="I6" i="3"/>
  <c r="M5" i="3"/>
  <c r="L5" i="3"/>
  <c r="K5" i="3"/>
  <c r="M4" i="3"/>
  <c r="K4" i="3"/>
  <c r="L3" i="3"/>
  <c r="M3" i="3" s="1"/>
  <c r="K3" i="3"/>
  <c r="I3" i="3"/>
  <c r="I49" i="3" l="1"/>
  <c r="L28" i="3"/>
  <c r="J49" i="3"/>
  <c r="K28" i="3"/>
  <c r="L44" i="3"/>
  <c r="M44" i="3" s="1"/>
  <c r="K44" i="3"/>
  <c r="L46" i="3"/>
  <c r="M46" i="3" s="1"/>
  <c r="K46" i="3"/>
  <c r="L34" i="3"/>
  <c r="M34" i="3" s="1"/>
  <c r="K34" i="3"/>
  <c r="L45" i="3"/>
  <c r="M45" i="3" s="1"/>
  <c r="K49" i="3" l="1"/>
  <c r="L49" i="3"/>
  <c r="M28" i="3"/>
  <c r="M49" i="3" s="1"/>
</calcChain>
</file>

<file path=xl/sharedStrings.xml><?xml version="1.0" encoding="utf-8"?>
<sst xmlns="http://schemas.openxmlformats.org/spreadsheetml/2006/main" count="372" uniqueCount="194">
  <si>
    <t>Nro de etapa</t>
  </si>
  <si>
    <t>Etapa</t>
  </si>
  <si>
    <t>Descripción de etapa</t>
  </si>
  <si>
    <t>Tarea</t>
  </si>
  <si>
    <t>Acciones</t>
  </si>
  <si>
    <t>NUEVA</t>
  </si>
  <si>
    <t>PLANO EN ESPERA</t>
  </si>
  <si>
    <t>Se le ha solicitado al lead los planos del proyecto. El cliente todavia no aporto planos definitivos para poder realizar el mismo, pero respondió afirmativamente que lo hará</t>
  </si>
  <si>
    <t>MARKETING</t>
  </si>
  <si>
    <t>Origen</t>
  </si>
  <si>
    <t>CITA CHECK LIST</t>
  </si>
  <si>
    <t>VirtualsalesReno</t>
  </si>
  <si>
    <t>Presencial</t>
  </si>
  <si>
    <t>GENERACION DEL PROYECTO</t>
  </si>
  <si>
    <t>PRESENTACION DEL PROYECTO</t>
  </si>
  <si>
    <t>NEGOCIACION</t>
  </si>
  <si>
    <t>ACTIVACION DE CIERRE</t>
  </si>
  <si>
    <t>VERIFICACION DE SATISFACCION</t>
  </si>
  <si>
    <t>ENTREVISTA FINAL</t>
  </si>
  <si>
    <t>GANADO</t>
  </si>
  <si>
    <t>IDEM ANTERIOR</t>
  </si>
  <si>
    <t>Si en el formulario, se detecta que hay variables como precio, diseño, materialidad, tiempo de entrega, financiacion que resolver, en ese instante se compromete a realizarle la modificacion necesaria para la aprobacion total de la etapa.Si es posible realizarla en en instante mejor</t>
  </si>
  <si>
    <t>Es la etapa que luego de un tiempo pactado, se contacta al potencial cliente, en busqueda de una entrevista final para definir y corregir variables desfavorables</t>
  </si>
  <si>
    <t>Sabiendo que seguro cuenta con 2 o mas presupuestos, contactarse con el cliente para ver en el posicionamiento que nos encontramos, y comprometernos a mejorar el proyecto según variable a ajustar para ya definir una entrevista final</t>
  </si>
  <si>
    <t>Es la etapa en donde se le avisa al potencial cliente que hicimos las midificaciones necesarias para lograr la entrevista final. Es una etapa de subir las expectivas hacia el cliente y lograr un compromiso de cierre si lo que le propongo como nuevo lo acepta--</t>
  </si>
  <si>
    <t>Llamar al cliente para hacerle saber que se ha estudiado junto con el dueño y demas integrantes el proyecto y tenemos una propuesta superadora para cerrar, sin adelantarle en lo posible el beneficio o mejora, para no perder la oportunidad de hacerlo personalmente y tener la contundencia y sorpresa que no se tiene digitalmente</t>
  </si>
  <si>
    <t>Es la etapa donde se presenta el proyecto final con los cambios solicitados para el cierre</t>
  </si>
  <si>
    <t>Resolver las variables precio, finaciacion diseño , materiales ,tiempos de entrega y demas objeciones. Debe participár el dueño o bien el Proyect debe tener amplio margen de maniobras para tomar decisiones politicas</t>
  </si>
  <si>
    <t>Es la aceptacion formal del proyecto por parte del cliente</t>
  </si>
  <si>
    <t>Realizar bonificaciones, beneficios , up grade, mejora financiacion, cambio de linea al mismo costo, oferta de productos complementarios.</t>
  </si>
  <si>
    <t>PROSPECTO</t>
  </si>
  <si>
    <t>RRSS - EMAIL - CAMPAÑAS</t>
  </si>
  <si>
    <t>RED PROFESIONALES</t>
  </si>
  <si>
    <t>link proceso</t>
  </si>
  <si>
    <t>Responsable</t>
  </si>
  <si>
    <t>Productor de venta (Fábrica)</t>
  </si>
  <si>
    <t>Comercial / Gerente / o coordinador franquicia</t>
  </si>
  <si>
    <t>Comercial / dueño (Franquicia)</t>
  </si>
  <si>
    <t xml:space="preserve">1. Cargar el prospecto asiganando Campaña medio y origen, asi como los datos de contacto completos del prosepcto.
2. Se deberá cargar las llamadas realizadas. El comercial deberá asignar en tipo de llamada: Prospecto. Respuesta: Interesado/no interesado.Acción propuesta: Envia plano / llamar nuevamente/ cita presentación // Pasar a perdida. En este caso se deberá cargar el llamado, con la respuesta: pendiente y acción propuetsa: Volver a llamar. Hasta establecer contacto.
3. El productor intentará contactarse con el prospectos en 3 oportunidades (Llamadas). Luego de la primera, sin éxito, se contactará por wsp para intentar coordinar las 2da. Si no se reibiera respuesta se pasará a perdida
4. Al pasarlo a oportunidad se debe cargar la solapa seguimiento de oportunidad con los datos correspondientes De ser No target, pasar a oportunidad asignando franquicia y vendedorr,  completar la etapa 1 y mandar a perdida. En motivo de perdida: No Target. 
Si es traget o dudoso target lo asigna a la  franquicia y vendedor, dejandolo en etapa correspondiente para que esta lo tome. Si tiene planos debe completar etapa 1, 2 y de ser posuible la 3 en segumiento de oportunidad.
**Las notas internas se utilizarán como complemento en función de agenda de quien efectua la llamada. Recomendamos siempre que se pase a oportunidad asignar próxima acción.
* Se pasará a perdido siempre que no pueda establecerse contacto con el cliente
</t>
  </si>
  <si>
    <t xml:space="preserve">1. Cargar el prospecto asiganando Campaña medio y origen, asi como los datos de contacto completos del prosepcto.
2. Se deberá cargar las llamadas realizadas. El productor deberá asignar en tipo de llamada: Prospecto. Respuesta: Interesado/no interesado.Acción propuesta: Envia plano / llamar nuevamente/ cita presentación // Pasar a perdida
3. El productor intentará contactarse con el prospectos en 3 oportunidades (Llamadas). Luego de la primera, sin éxito, se contactará por wsp para intentar coordinar las 2da. Si no se reibiera respuesta se pasará a perdida
4. Al pasarlo a oportunidad se debe cargar la solapa seguimiento de oportunidad con los datos correspondientes De ser No target, pasar a oportunidad asignando franquicia y vendedorr,  completar la etapa 1 y mandar a perdida. En motivo de perdida: No Target. 
Si es traget o dudoso target lo asigna a la  franquicia y vendedor, dejandolo en etapa correspondiente para que esta lo tome. Si tiene planos debe completar etapa 1, 2 y de ser posuible la 3 en segumiento de oportunidad.
**Las notas internas se utilizarán como complemento en función de agenda de quien efectua la llamada. Recomendamos siempre que se pase a oportunidad asignar próxima acción.
* Se pasará a perdido siempre que no pueda establecerse contacto con el cliente
</t>
  </si>
  <si>
    <t>Contacto unilateral del prospecto hacia reno o de reno hacia e prospecto. Una vez que se establezca contacto bilateral mediante llamdo teléfonico se avanzará a  oportunidad.</t>
  </si>
  <si>
    <t>GEOMARKETING - BBDD -   REFERIDOS - RRSS Franquicia</t>
  </si>
  <si>
    <t>Es el dato del cliente potencial que toma contacto con reno de manera telefónica, presencial o por reunión virtual, interesado en realizar una compra. Aquí se carga el lead en Reno Director, como oportunidad nueva.</t>
  </si>
  <si>
    <t>Ingreso al local / Reunión virtual</t>
  </si>
  <si>
    <t xml:space="preserve"> Llamada telefónica</t>
  </si>
  <si>
    <t>Comercial / Dueño Fr.</t>
  </si>
  <si>
    <t xml:space="preserve">1. Presentar Empresa. 
2. Presenta producto. Principales ventajas
3. Definir si 
a- es target
b- no target
3. Si trajo plano y es E. Cierre o acercamiento, pasa a etapa 3: Cita Chek list
Si no trajo plano: va a etapa 2
</t>
  </si>
  <si>
    <t xml:space="preserve">1. Citar al local o reunion virtual
1. Presentar Empresa. 
2. Presenta producto. Principales ventajas
3. Definir si 
a- es target
b- no target
3. Si trajo plano y es E. Cierre o acercamiento, pasa a etapa 3: Cita Chek list
Si no trajo plano: va a etapa 2
</t>
  </si>
  <si>
    <t xml:space="preserve">Dejar asentado la respuesta positiva del lead de enviar los planos planos.
</t>
  </si>
  <si>
    <t xml:space="preserve">
En caso de ser target: Acción activa: Si en 48 hs no los envia volver a contactarse y proponerlea lugar acordado
En caso de acercamiento: Inisistir por medios virtuales /telefónico el envío de los mismos
En caso No target: Llamado telefónico. Al 3ero sin éxito enviarlo a perdido.</t>
  </si>
  <si>
    <t>Definir exactamente las necesidades y el perfil del cliente, presentandose como el PROJECT DESIGNER O DISEÑADOR DE PROYECTO del proyecto…
Debería tener completa en este punto, la solapa seguimiento de oportunidad, etapa 1, 2 y 3 + Checklist digital o físico.
1)  Identificar necesidades tecnicas, funcionalidad y de diseño. 2) Posibilidades economicas. 3) Definir el producto</t>
  </si>
  <si>
    <t>Comercial/Dueño</t>
  </si>
  <si>
    <t>Recorrido virtual del check list, apoyado por documentacion o videos especificos. 1) Diseños de cocinas que se puedan resolver en el espacio 2) Eleccion del diseño (Puertas). 3) Elección de herrajes. 4) Eleccion y combinacion de materiales. 4) Inversion aproximada y tiempos. Apoyarse en material referencial /  inspiracional para que el cliente puede ver distintos tipos de diseño, combinación de materiales y distintas alternativas de resolver espacios y funciones.</t>
  </si>
  <si>
    <t xml:space="preserve">VirtualsalesReno / Presencial </t>
  </si>
  <si>
    <t>Traducir necesidades y posibilidades del cliente en un proyecto personalizado, con pocas posibilidades de desvío. Crear el proyecto de acuerdo al check list y profiling.  Debe responder a  los gustos , funciones necesarias y posibilidad economica mencionada anteriormente</t>
  </si>
  <si>
    <t>comercial / dueño</t>
  </si>
  <si>
    <t>Exponer en proyecto y propuesta la materialización de las necesidades identificadas en las etapas anteriores</t>
  </si>
  <si>
    <t>1, Utilizar formato de presentación de proyectos reno: Link
1. Remarcar la importancia de que en la reunion estén todos los participantes de la decisión
2. Se presentará el proyecto por resolución de funciones: centro de cocción, de lavado, de almacenaje.
3. Si hay objeciones sobre la presentación corregir en el momento
4. Reforzar ventajas / fortalezas del producto / empresa: link Manual del comprador
5. Siempre cotizar la máxima posibilidad de productos reno: Cocina, placaraes, baños, estar. Así también productos complementarios: Mesadas, bachas, grifos, electrodomésticos. Todo por separado lo que no sean productos reno.
6. El cliente se deberá ir con el presupuesto y proncipales ventajas reno. No con el diseño.
7. Completar en reno director devolución del cliente y próxima acción</t>
  </si>
  <si>
    <t>Exponer en proyecto y propuesta la materialización de las necesidades identificadas en las etapas anteriores.
Coordinar reunion  para la preentación.</t>
  </si>
  <si>
    <t xml:space="preserve">Exponer en proyecto y propuesta la materialización de las necesidades identificadas en las etapas anteriores.
Coordinar reunion  para la preentación.
Inidcar al cliente requerimientos y posibilidades técnicas para el desarrollo de la reunión.
Definir tiempo estimado de la reunión
Brindar el link de ingreso con anticipación a la reunion. Ver link
</t>
  </si>
  <si>
    <t>1, Utilizar formato de presentación de proyectos reno: Link
2. Remarcar la importancia de que en la reunion estén todos los participantes de la decisión
3. Sugerir un horario donde el cliente pueda estar tarnquilo
4. Se presentará el proyecto por resolución de funciones: centro de cocción, de lavado, de almacenaje.
5. Si hay objeciones sobre la presentación corregir en el momento
6. Reforzar ventajas / fortalezas del producto / empresa: link Manual del comprador
7. Utilizar link de contenido reno para mostrar materiales, amoblmainetos, etc
8. Siempre cotizar la máxima posibilidad de productos reno: Cocina, placaraes, baños, estar. Así también productos complementarios: Mesadas, bachas, grifos, electrodomésticos. Todo por separado lo que no sean productos reno.
6. El cliente se deberá ir con el presupuesto y proncipales ventajas reno. No con el diseño.
7. Completar en reno director devolución del cliente y próxima acción</t>
  </si>
  <si>
    <t>Comercial /Diseñador</t>
  </si>
  <si>
    <t>Virtual sales Reno</t>
  </si>
  <si>
    <t>comercial /dueño</t>
  </si>
  <si>
    <t>Es la etapa que destinamos para verificar que las variables mas sensibles para la aprobacion del proyecto sean aprobadas. Esta tarea es exclusiva de fabrica, a traves de los productores comerciales, con el trabajo en conjunto con la Franquicia</t>
  </si>
  <si>
    <t>Identificar el estado de la operación luego de que el cliente haya recibido otros presupuestos, y corroborar en el estado de cierre que se encuentra. En el caso de tener que realizar ajustes, este es el momento con el compromiso de una entrevista final</t>
  </si>
  <si>
    <t xml:space="preserve">Productor de ventas vuelve  a tomar contacto con el cliente final cuando proviene de una prospecto convertido. Su objetivo es verificar que las variables comerciales ( precio/diseño/tiempos de entregas / atencion /materialidad) sean las deseadas y verificar si hay objeciones para poder avanzar y mediar para resolverlas. 
</t>
  </si>
  <si>
    <t>Para el caso de que no venga de un prospecto convertido, y nunca haya tomado contacto, debe entrar como una encuenta de satisfaccion el llamado desde fabrica. Puede hacerlo en su totalidad verbal en el llamado o parte oral y parte enviarle el cuestionario de satisfaccion en el caso que no pueda o tenga tiempo suficiente para realizar la tarea</t>
  </si>
  <si>
    <t xml:space="preserve">Productor de ventas  (Fábrica) </t>
  </si>
  <si>
    <t>Productor reno / Comercial / Dueño</t>
  </si>
  <si>
    <t>Estudiar bien el proyecto, y que veriable valora el cliente como diferencial para lograr el entusiasmo de reunirse para cerrar. .
Objetivo . Lograr la entrevista final</t>
  </si>
  <si>
    <t>Tener presente todas las herraiemientas , argumentaciones u manejo de objetciones para lograr el cierre. La estadistica dice qu esi no se cierra en dicha reunion , es muy dificil que se cierre. El cliente final , no encontro en la propuesta algun valor agregado sobre otras que dispone. O no se lo supimos trasmitir o identificar. Es una reunion que hay que  prepararla muy bien</t>
  </si>
  <si>
    <t>Comercial / Dueño</t>
  </si>
  <si>
    <t>Herramientas</t>
  </si>
  <si>
    <t>1. Campañas de MKT desde fabrica
2.Web
3. Publicidad
4. Participácion de eventos de la construccion</t>
  </si>
  <si>
    <t>1. Club de profesionales</t>
  </si>
  <si>
    <t xml:space="preserve">1. Check List digital
2.Diseños Inspiracionales con Precio ( Reno BOOK)
3, Exposicion actualizada
</t>
  </si>
  <si>
    <t xml:space="preserve">1. Diseños inspiracionales con mix de materiales
2. Check List
</t>
  </si>
  <si>
    <t>1. Llamado telefonico del Productor de ventas de fabrica. 
2, Envio d eencuesta satisfaccion via whast app / Mail</t>
  </si>
  <si>
    <t>1. Whereby con materiales actualizados para la presentacion digital
2. Presentacion tipo para que puede comparar y valorar lo que le estamos cotizando ( Presentacion Tipo).
3. Reno studio de alta calidad
4. Certificado de mejor proyecto
4. Proyecto personalizado de acuerdo a posibilidad y eleccion del cliente final ( resultado del check list + Inspiracionales + Local )</t>
  </si>
  <si>
    <t>1. Llamado telefonico del Productor de ventas de ventas Fabrica.
2. Llamado telefonico del dueño / Comercial de la Fr
3, Reunion virtual o presencial pactada para resolver objetciones Comerciales, tecnicas de diseño o de materialidad</t>
  </si>
  <si>
    <t>1.Reunion virtual o Presencial con todos los involucrados para presentar propuesta ajustada.
2.Bonificaciones
3. Promociones de fabrica unicas y personalizadas-
4. Up grade de la propuesta</t>
  </si>
  <si>
    <t>1.Llamado del productor de ventas fabrica 
2. Llamado del dueño / Comercial para formalizar una reunion de entrevista final en donde se presentara una propuesta superadora de acuerdo a lo estipulado en el proceso de administracion de la venta</t>
  </si>
  <si>
    <t>Alojamineto de la informacion</t>
  </si>
  <si>
    <t>Reno director / proyecto</t>
  </si>
  <si>
    <t>Reno director . Flujo de ventas
2. se suma solapa de seguimineto de la oportunidad</t>
  </si>
  <si>
    <t>Reno director . Flujo de ventas
2. se suma solapa de seguimineto de la oportunidad
3. Own Cloud</t>
  </si>
  <si>
    <t>Indicadores de Gestion</t>
  </si>
  <si>
    <t>Indicadores de Auditoria</t>
  </si>
  <si>
    <t>Coordinador locales propios y Franquicias</t>
  </si>
  <si>
    <t xml:space="preserve">Coordinador  Franquicias </t>
  </si>
  <si>
    <t>Productor de ventas 1</t>
  </si>
  <si>
    <t>Productor de ventas 2</t>
  </si>
  <si>
    <t>STAFF</t>
  </si>
  <si>
    <t>RRHH</t>
  </si>
  <si>
    <t>ACADEMIA RENO</t>
  </si>
  <si>
    <t>MANAGER</t>
  </si>
  <si>
    <t>ATENCION AL CLIENTE</t>
  </si>
  <si>
    <t>Plan comercial semestral x franquicia</t>
  </si>
  <si>
    <t>Control semanal de avances y desvios</t>
  </si>
  <si>
    <t>Correcion de los mismos</t>
  </si>
  <si>
    <t xml:space="preserve">Vinculo entre fabrica y Franquicia </t>
  </si>
  <si>
    <t>Generador de negocios para la franquicia</t>
  </si>
  <si>
    <t>Responsable de la tarea de los productores de ventas</t>
  </si>
  <si>
    <t>Responsable de llamar a las oportunidades en etapa 06 para verificar si hay objeciones desde la postura de facilitador   entre CF Y FR ocn el objetivo de conocerla, informarla a la Fr y ajustar dicha variable para luego conseguir entrevista final. 
Si es una oportunidad que ya ha llamado en etapa de prospecto, debe aprovechar ese compromiso que asumio y debe quedarse con al compromido de conseguir y corregir esa variable para el cierre ( Precio-diseño-tiempos-materiales-financiacion.etc)</t>
  </si>
  <si>
    <t>Responsable de llamar a los prospectos para clasificarlos y convertirlos en oportunidad. Debe asumir un comprimiso con el CF en donde le da a conocer que la operación sera monitoreada por el, pero deribada a la FR. Que luego de cotizar , estara nuevamente llamandolo para conocer su estadio y en que puede colaborar para generar la venta</t>
  </si>
  <si>
    <t xml:space="preserve"> Responsable de llamar a las oportunidades en etapa 07 / 08 /09 para verificar si esas objeciones fueron corregidas o bien intervenir para que esta se realicen. Tendra emponderamiento para proponer suluciones y herramientas para lograr la entrevista final y/o cierre
</t>
  </si>
  <si>
    <t>Responsable de lograr los objetivos cuantitativos y cualitativos de las FR al publico y de compra a RENO</t>
  </si>
  <si>
    <t xml:space="preserve">1. Cantidad de prospectos generados por Franquicias y origen
2. Cantidad de prospectos convertidos a oportunidad por franquicias
3 Cantidad de oportunidades presentadas x Franquicias
4.Potencialidad mensual por Franquicia
5. Potencialidad remanente ( son las que quedan por trabajar no ganadas ni perdidas)
6. Activaciones Reno (sonlas logradas por los productores de ventas)
7. Activaciones remanentes.(son las que no estan ganadas ni perdidas)
8. Oportinidades Ganadas por fecha de cierre mayor a $ 100,000
9. Oportinidades Perdidas
</t>
  </si>
  <si>
    <t xml:space="preserve">1. Prospectos perdido por Origen.
2. Oportunidades no presentadas desde 45 dias para atrás
3. Oportunidades perdidas - Motivos
4, Llamados convertidos de prospectos convertidos a oportunidad
5. Llamados de Activaciones que se conseguio entrevista final
6. Oportunidades con Fecha de cierre previstos vencidas
7, Oportunidades con proxima accion vencida o sin datos
8. Fecha de ultima actulizacion de la fase no debe haber sido menor a 30 dias, salvo ganadas o pedidas
</t>
  </si>
  <si>
    <t xml:space="preserve">1. Campaña de Mkt Local
2. Campañas de referidos
3.Geomarketing
4. Bases de datos conseguidas
5, Convenios con corralones
6. Base de datos de permisos de contruccion
</t>
  </si>
  <si>
    <t xml:space="preserve">1.Seguimiento de oportunidad CRM
2,Plan estrategico  de segmentacion
</t>
  </si>
  <si>
    <t xml:space="preserve">1.Seguimiento de oportunidad CRM
2,Plan estrategico  de segmentacion
3.Proyectos tipos para clientes no Target
4, Proyecto tipos para clientes de acercamiento
5. Presentacion de la empresa digital
6.Local actualizado
</t>
  </si>
  <si>
    <t>Incorporacion de productos complementarios</t>
  </si>
  <si>
    <t xml:space="preserve">1. Se carga automaticamente en sección prospecto, asignado a un responsable: productor de ventas
2. Realizar primer llamada
3. Definir si es target/no target y su potencialidad para avanzar. Relevar info faltante.
4. Pasarlo a oportunidad y asignar a franquicia y vendedor.
5. Aclararle al cliente que toda la operacion sera monitoreada por el, y que lo estara llamando una vez que le hayan presupuestado con el fin de ser el facilitador de que la operacion se pueda realizar en forma exitosa, siendo una experiencia satisfactorea el proceso de cotizacion , eleccion del proyecto y compra. 
</t>
  </si>
  <si>
    <t xml:space="preserve">1. Se carga en sección prospecto, asignado a un responsable:
2. Realizar primer llamada
3. Definir si es target/no target y su potencialidad para avanzar. Relevar info faltante.
4. Pasarlo a oportunidad y asignar a franquicia y vendedor.
</t>
  </si>
  <si>
    <t>1.Whast app
2.Mail
3. Medidas comerciales a obra(agregar en el sistema CRM)</t>
  </si>
  <si>
    <t>Fr</t>
  </si>
  <si>
    <t xml:space="preserve">Franquicias asignadas </t>
  </si>
  <si>
    <t>Coordinacion</t>
  </si>
  <si>
    <t>Coordinación provisoriio</t>
  </si>
  <si>
    <t>Productor de ventas</t>
  </si>
  <si>
    <t>Categoria</t>
  </si>
  <si>
    <t>Oportunidades nuevas</t>
  </si>
  <si>
    <t>Oportunidades presentadas</t>
  </si>
  <si>
    <t>Activaciones</t>
  </si>
  <si>
    <t>Oportunidades ganadas</t>
  </si>
  <si>
    <t>Importe</t>
  </si>
  <si>
    <t>Oportunidades pasadas</t>
  </si>
  <si>
    <t xml:space="preserve">     Fr Resistencia</t>
  </si>
  <si>
    <t>Nuevo</t>
  </si>
  <si>
    <t>Victor</t>
  </si>
  <si>
    <t>ORO</t>
  </si>
  <si>
    <t xml:space="preserve">     Fr Corrientes</t>
  </si>
  <si>
    <t>Fr Zarate</t>
  </si>
  <si>
    <t>PLATA</t>
  </si>
  <si>
    <t>Fr Santa Fe</t>
  </si>
  <si>
    <t xml:space="preserve">     Fr San Jose de la Esq</t>
  </si>
  <si>
    <t>Fabrica</t>
  </si>
  <si>
    <t>Emanuel</t>
  </si>
  <si>
    <t>BRONCE</t>
  </si>
  <si>
    <t xml:space="preserve">     Fr Chivilcoy</t>
  </si>
  <si>
    <t xml:space="preserve">     Fr Bahia Blanca</t>
  </si>
  <si>
    <t xml:space="preserve">     Fr Salta</t>
  </si>
  <si>
    <t xml:space="preserve">     Fr Canning</t>
  </si>
  <si>
    <t xml:space="preserve">     Fr Trelew AA</t>
  </si>
  <si>
    <t>Julieta</t>
  </si>
  <si>
    <t xml:space="preserve">     Fr Colon SAS</t>
  </si>
  <si>
    <t xml:space="preserve">     Fr San Lorenzo</t>
  </si>
  <si>
    <t xml:space="preserve">     Fr San Jorge</t>
  </si>
  <si>
    <t xml:space="preserve">     Fr General Villegas</t>
  </si>
  <si>
    <t>F Quilmes</t>
  </si>
  <si>
    <t xml:space="preserve">     Fr Mar del Plata</t>
  </si>
  <si>
    <t xml:space="preserve">     Fr Funes</t>
  </si>
  <si>
    <t xml:space="preserve">     Fr Junin</t>
  </si>
  <si>
    <t>Tres arroyos</t>
  </si>
  <si>
    <t>Fr Jujuy</t>
  </si>
  <si>
    <t xml:space="preserve">     Fr Catamarca</t>
  </si>
  <si>
    <t xml:space="preserve">     Fr Cerrito</t>
  </si>
  <si>
    <t>Federico</t>
  </si>
  <si>
    <t>Fr Mendoza</t>
  </si>
  <si>
    <t xml:space="preserve">     Fr Rosario</t>
  </si>
  <si>
    <t>Campus nuevos</t>
  </si>
  <si>
    <t>Fr Leloir</t>
  </si>
  <si>
    <t>Fr Roca</t>
  </si>
  <si>
    <t>Fr Comodoro</t>
  </si>
  <si>
    <t xml:space="preserve">     Fr Caleta Olivia</t>
  </si>
  <si>
    <t>Hugo</t>
  </si>
  <si>
    <t xml:space="preserve">     Fr Rio Gallegos</t>
  </si>
  <si>
    <t xml:space="preserve">     Fr Tucuman</t>
  </si>
  <si>
    <t xml:space="preserve">     Fr Cordoba Velez Sarfield</t>
  </si>
  <si>
    <t xml:space="preserve">     Fr Pergamino</t>
  </si>
  <si>
    <t xml:space="preserve">     Fr Lujan</t>
  </si>
  <si>
    <t>Fr Cordoba I</t>
  </si>
  <si>
    <t xml:space="preserve">     Fr Villa Maria</t>
  </si>
  <si>
    <t xml:space="preserve">     Fr San Nicolas</t>
  </si>
  <si>
    <t xml:space="preserve">     Fr Gral Rodriguez</t>
  </si>
  <si>
    <t xml:space="preserve">     Fr Merlo</t>
  </si>
  <si>
    <t>CAMPUS</t>
  </si>
  <si>
    <t>Fr Adrogue</t>
  </si>
  <si>
    <t>Fr San Pedro</t>
  </si>
  <si>
    <t xml:space="preserve">     Fr Martinez</t>
  </si>
  <si>
    <t>Fr Oncativo</t>
  </si>
  <si>
    <t xml:space="preserve">     Fr Cordoba Sda Flia</t>
  </si>
  <si>
    <t>TOTAL GENERAL</t>
  </si>
  <si>
    <t>Reno Director</t>
  </si>
  <si>
    <t>Prospectos Convertidos</t>
  </si>
  <si>
    <t>..\Estartegias de cotización RENO (1).pdf</t>
  </si>
  <si>
    <t>..\Presentación reno - Envío a clientes post primer llamada\Presentación reno.pdf</t>
  </si>
  <si>
    <t>Comercial</t>
  </si>
  <si>
    <t>..\..\..\CAMPUS\Checklist 2020 - final editable.pdf</t>
  </si>
  <si>
    <t>El dieñador debe realizar el proyecto.
A todos los Est de. Cierre y acercamiento deberán coordinar para ir a tomar medidas comerciales. La misma consistirá no solo en relevar medidas del plano si sumar las medidas del resto de los ambientes y aprovechar la salida para realizar geomarketing y búsqueda de referidos.</t>
  </si>
  <si>
    <t>..\Calculo de Fecha de Instalación(1).xlsx</t>
  </si>
  <si>
    <t>..\Ventajas propuesta Reno.docx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</si>
</sst>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_-* #,##0_-;\-* #,##0_-;_-* &quot;-&quot;??_-;_-@"/>
    <numFmt numFmtId="165" formatCode="_-&quot;$&quot;\ * #,##0_-;\-&quot;$&quot;\ * #,##0_-;_-&quot;$&quot;\ * &quot;-&quot;??_-;_-@_-"/>
  </numFmts>
  <fonts count="15" x14ac:knownFonts="1">
    <font>
      <sz val="11"/>
      <color theme="1"/>
      <name val="Calibri"/>
      <family val="2"/>
      <scheme val="minor"/>
    </font>
    <font>
      <b/>
      <sz val="11"/>
      <color theme="1"/>
      <name val="Calibri"/>
      <family val="2"/>
      <scheme val="minor"/>
    </font>
    <font>
      <b/>
      <sz val="9"/>
      <color theme="1"/>
      <name val="Calibri"/>
      <family val="2"/>
      <scheme val="minor"/>
    </font>
    <font>
      <b/>
      <sz val="24"/>
      <color theme="1"/>
      <name val="Calibri"/>
      <family val="2"/>
      <scheme val="minor"/>
    </font>
    <font>
      <sz val="9"/>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1"/>
      <color theme="1"/>
      <name val="Calibri"/>
      <family val="2"/>
      <scheme val="minor"/>
    </font>
    <font>
      <b/>
      <sz val="12"/>
      <color rgb="FF000000"/>
      <name val="Bodoni MT Black"/>
      <family val="1"/>
    </font>
    <font>
      <b/>
      <sz val="12"/>
      <color rgb="FF000000"/>
      <name val="Bodoni MT"/>
      <family val="1"/>
    </font>
    <font>
      <b/>
      <sz val="12"/>
      <name val="Bodoni MT"/>
      <family val="1"/>
    </font>
    <font>
      <sz val="12"/>
      <color rgb="FF000000"/>
      <name val="Bodoni MT"/>
      <family val="1"/>
    </font>
    <font>
      <b/>
      <sz val="11"/>
      <color rgb="FF000000"/>
      <name val="Calibri"/>
      <family val="2"/>
    </font>
    <font>
      <u/>
      <sz val="11"/>
      <color theme="10"/>
      <name val="Calibri"/>
      <family val="2"/>
      <scheme val="minor"/>
    </font>
  </fonts>
  <fills count="18">
    <fill>
      <patternFill patternType="none"/>
    </fill>
    <fill>
      <patternFill patternType="gray125"/>
    </fill>
    <fill>
      <patternFill patternType="solid">
        <fgColor theme="7" tint="0.79998168889431442"/>
        <bgColor indexed="64"/>
      </patternFill>
    </fill>
    <fill>
      <patternFill patternType="solid">
        <fgColor theme="1" tint="0.499984740745262"/>
        <bgColor indexed="64"/>
      </patternFill>
    </fill>
    <fill>
      <patternFill patternType="solid">
        <fgColor theme="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0" tint="-0.14999847407452621"/>
        <bgColor rgb="FFFFFFFF"/>
      </patternFill>
    </fill>
    <fill>
      <patternFill patternType="solid">
        <fgColor rgb="FFFFFFFF"/>
        <bgColor rgb="FFFFFFFF"/>
      </patternFill>
    </fill>
    <fill>
      <patternFill patternType="solid">
        <fgColor theme="0" tint="-0.14999847407452621"/>
        <bgColor indexed="64"/>
      </patternFill>
    </fill>
  </fills>
  <borders count="4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rgb="FF000000"/>
      </right>
      <top style="thin">
        <color rgb="FF000000"/>
      </top>
      <bottom/>
      <diagonal/>
    </border>
    <border>
      <left/>
      <right style="thin">
        <color indexed="64"/>
      </right>
      <top/>
      <bottom style="medium">
        <color indexed="64"/>
      </bottom>
      <diagonal/>
    </border>
  </borders>
  <cellStyleXfs count="3">
    <xf numFmtId="0" fontId="0" fillId="0" borderId="0"/>
    <xf numFmtId="44" fontId="8" fillId="0" borderId="0" applyFont="0" applyFill="0" applyBorder="0" applyAlignment="0" applyProtection="0"/>
    <xf numFmtId="0" fontId="14" fillId="0" borderId="0" applyNumberFormat="0" applyFill="0" applyBorder="0" applyAlignment="0" applyProtection="0"/>
  </cellStyleXfs>
  <cellXfs count="186">
    <xf numFmtId="0" fontId="0" fillId="0" borderId="0" xfId="0"/>
    <xf numFmtId="0" fontId="1" fillId="0" borderId="0" xfId="0" applyFont="1" applyAlignment="1">
      <alignment horizontal="center" vertical="center" wrapText="1"/>
    </xf>
    <xf numFmtId="0" fontId="1" fillId="0" borderId="0" xfId="0" applyFont="1" applyFill="1" applyAlignment="1">
      <alignment horizontal="center" vertical="center" wrapText="1"/>
    </xf>
    <xf numFmtId="0" fontId="1" fillId="2" borderId="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wrapText="1"/>
    </xf>
    <xf numFmtId="0" fontId="0" fillId="0" borderId="0" xfId="0" applyAlignment="1">
      <alignment horizontal="center" vertical="center"/>
    </xf>
    <xf numFmtId="0" fontId="4" fillId="0" borderId="0" xfId="0" applyFont="1"/>
    <xf numFmtId="0" fontId="4" fillId="0" borderId="4" xfId="0" applyFont="1" applyBorder="1" applyAlignment="1">
      <alignment horizontal="center" vertical="center"/>
    </xf>
    <xf numFmtId="0" fontId="4" fillId="0" borderId="4" xfId="0" applyFont="1" applyBorder="1" applyAlignment="1">
      <alignment horizontal="center"/>
    </xf>
    <xf numFmtId="0" fontId="4" fillId="0" borderId="0" xfId="0" applyFont="1" applyAlignment="1">
      <alignment horizontal="center"/>
    </xf>
    <xf numFmtId="0" fontId="4" fillId="0" borderId="0" xfId="0" applyFont="1" applyAlignment="1">
      <alignment horizontal="left"/>
    </xf>
    <xf numFmtId="0" fontId="4" fillId="0" borderId="0" xfId="0" applyFont="1" applyAlignment="1">
      <alignment horizontal="left" wrapText="1"/>
    </xf>
    <xf numFmtId="0" fontId="4" fillId="0" borderId="0" xfId="0" applyFont="1" applyAlignment="1">
      <alignment wrapText="1"/>
    </xf>
    <xf numFmtId="0" fontId="4" fillId="0" borderId="0" xfId="0" applyFont="1" applyAlignment="1">
      <alignment horizontal="center" vertical="center" wrapText="1"/>
    </xf>
    <xf numFmtId="0" fontId="4" fillId="3" borderId="8"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8" xfId="0" applyFont="1" applyFill="1" applyBorder="1" applyAlignment="1">
      <alignment horizontal="center" vertical="center"/>
    </xf>
    <xf numFmtId="0" fontId="5" fillId="14" borderId="6" xfId="0" applyFont="1" applyFill="1" applyBorder="1" applyAlignment="1">
      <alignment horizontal="center" vertical="center"/>
    </xf>
    <xf numFmtId="0" fontId="6" fillId="14" borderId="6" xfId="0" applyFont="1" applyFill="1" applyBorder="1" applyAlignment="1">
      <alignment horizontal="center" vertical="center" wrapText="1"/>
    </xf>
    <xf numFmtId="0" fontId="6" fillId="14" borderId="6" xfId="0" applyFont="1" applyFill="1" applyBorder="1" applyAlignment="1">
      <alignment horizontal="left" vertical="center" wrapText="1"/>
    </xf>
    <xf numFmtId="0" fontId="5" fillId="14" borderId="7" xfId="0" applyFont="1" applyFill="1" applyBorder="1" applyAlignment="1">
      <alignment horizontal="center" vertical="center" wrapText="1"/>
    </xf>
    <xf numFmtId="0" fontId="5" fillId="14" borderId="6" xfId="0" applyFont="1" applyFill="1" applyBorder="1" applyAlignment="1">
      <alignment horizontal="center" vertical="center" wrapText="1"/>
    </xf>
    <xf numFmtId="0" fontId="5" fillId="14" borderId="26"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5" fillId="13" borderId="6" xfId="0" applyFont="1" applyFill="1" applyBorder="1" applyAlignment="1">
      <alignment horizontal="center" vertical="center"/>
    </xf>
    <xf numFmtId="0" fontId="6" fillId="13" borderId="19" xfId="0" applyFont="1" applyFill="1" applyBorder="1" applyAlignment="1">
      <alignment horizontal="center" vertical="center" wrapText="1"/>
    </xf>
    <xf numFmtId="0" fontId="6" fillId="13" borderId="3" xfId="0" applyFont="1" applyFill="1" applyBorder="1" applyAlignment="1">
      <alignment vertical="center" wrapText="1"/>
    </xf>
    <xf numFmtId="0" fontId="6" fillId="13" borderId="20" xfId="0" applyFont="1" applyFill="1" applyBorder="1" applyAlignment="1">
      <alignment horizontal="center" vertical="center" wrapText="1"/>
    </xf>
    <xf numFmtId="0" fontId="5" fillId="13" borderId="21"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6" fillId="13" borderId="5" xfId="0" applyFont="1" applyFill="1" applyBorder="1" applyAlignment="1">
      <alignment horizontal="center" vertical="center" wrapText="1"/>
    </xf>
    <xf numFmtId="0" fontId="6" fillId="11" borderId="1" xfId="0" applyFont="1" applyFill="1" applyBorder="1" applyAlignment="1">
      <alignment horizontal="center" vertical="center"/>
    </xf>
    <xf numFmtId="0" fontId="5" fillId="11" borderId="2" xfId="0" applyFont="1" applyFill="1" applyBorder="1" applyAlignment="1">
      <alignment horizontal="center" vertical="center"/>
    </xf>
    <xf numFmtId="0" fontId="6" fillId="11" borderId="2" xfId="0" applyFont="1" applyFill="1" applyBorder="1" applyAlignment="1">
      <alignment horizontal="center" vertical="center" wrapText="1"/>
    </xf>
    <xf numFmtId="0" fontId="6" fillId="11" borderId="9" xfId="0" applyFont="1" applyFill="1" applyBorder="1" applyAlignment="1">
      <alignment horizontal="center" vertical="center" wrapText="1"/>
    </xf>
    <xf numFmtId="0" fontId="5" fillId="12" borderId="15" xfId="0" applyFont="1" applyFill="1" applyBorder="1" applyAlignment="1">
      <alignment horizontal="center" vertical="center" wrapText="1"/>
    </xf>
    <xf numFmtId="0" fontId="5" fillId="12" borderId="16" xfId="0"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12" borderId="3" xfId="0" applyFont="1" applyFill="1" applyBorder="1" applyAlignment="1">
      <alignment vertical="top" wrapText="1"/>
    </xf>
    <xf numFmtId="0" fontId="6" fillId="12" borderId="10" xfId="0" applyFont="1" applyFill="1" applyBorder="1" applyAlignment="1">
      <alignment horizontal="center" vertical="center" wrapText="1"/>
    </xf>
    <xf numFmtId="0" fontId="6" fillId="11" borderId="14" xfId="0" applyFont="1" applyFill="1" applyBorder="1" applyAlignment="1">
      <alignment horizontal="center"/>
    </xf>
    <xf numFmtId="0" fontId="5" fillId="11" borderId="8" xfId="0" applyFont="1" applyFill="1" applyBorder="1" applyAlignment="1">
      <alignment horizontal="center" vertical="center" wrapText="1"/>
    </xf>
    <xf numFmtId="0" fontId="6" fillId="11" borderId="2" xfId="0" applyFont="1" applyFill="1" applyBorder="1" applyAlignment="1">
      <alignment horizontal="center" vertical="center"/>
    </xf>
    <xf numFmtId="0" fontId="5" fillId="10" borderId="25" xfId="0" applyFont="1" applyFill="1" applyBorder="1" applyAlignment="1">
      <alignment horizontal="center" vertical="center"/>
    </xf>
    <xf numFmtId="0" fontId="6" fillId="10" borderId="19" xfId="0" applyFont="1" applyFill="1" applyBorder="1" applyAlignment="1">
      <alignment horizontal="center" vertical="center" wrapText="1"/>
    </xf>
    <xf numFmtId="0" fontId="6" fillId="10" borderId="26" xfId="0" applyFont="1" applyFill="1" applyBorder="1" applyAlignment="1">
      <alignment horizontal="center" vertical="center" wrapText="1"/>
    </xf>
    <xf numFmtId="0" fontId="6" fillId="10" borderId="23" xfId="0" applyFont="1" applyFill="1" applyBorder="1" applyAlignment="1">
      <alignment horizontal="center" vertical="center" wrapText="1"/>
    </xf>
    <xf numFmtId="0" fontId="5" fillId="10" borderId="24" xfId="0" applyFont="1" applyFill="1" applyBorder="1" applyAlignment="1">
      <alignment horizontal="center" vertical="center"/>
    </xf>
    <xf numFmtId="0" fontId="6" fillId="9" borderId="5" xfId="0" applyFont="1" applyFill="1" applyBorder="1" applyAlignment="1">
      <alignment horizontal="center" vertical="center" wrapText="1"/>
    </xf>
    <xf numFmtId="0" fontId="5" fillId="8" borderId="25" xfId="0" applyFont="1" applyFill="1" applyBorder="1" applyAlignment="1">
      <alignment horizontal="center" vertical="center"/>
    </xf>
    <xf numFmtId="0" fontId="6" fillId="8" borderId="19" xfId="0" applyFont="1" applyFill="1" applyBorder="1" applyAlignment="1">
      <alignment horizontal="center" vertical="center" wrapText="1"/>
    </xf>
    <xf numFmtId="0" fontId="5" fillId="8" borderId="24" xfId="0" applyFont="1" applyFill="1" applyBorder="1" applyAlignment="1">
      <alignment horizontal="center" vertical="center"/>
    </xf>
    <xf numFmtId="0" fontId="6" fillId="8" borderId="23" xfId="0" applyFont="1" applyFill="1" applyBorder="1" applyAlignment="1">
      <alignment horizontal="center" vertical="center"/>
    </xf>
    <xf numFmtId="0" fontId="5" fillId="7" borderId="25" xfId="0" applyFont="1" applyFill="1" applyBorder="1" applyAlignment="1">
      <alignment horizontal="center" vertical="center"/>
    </xf>
    <xf numFmtId="0" fontId="6" fillId="7" borderId="2" xfId="0" applyFont="1" applyFill="1" applyBorder="1" applyAlignment="1">
      <alignment horizontal="center" vertical="center" wrapText="1"/>
    </xf>
    <xf numFmtId="0" fontId="5" fillId="7" borderId="24" xfId="0" applyFont="1" applyFill="1" applyBorder="1" applyAlignment="1">
      <alignment horizontal="center" vertical="center"/>
    </xf>
    <xf numFmtId="0" fontId="6" fillId="6" borderId="14"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7" xfId="0"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6" borderId="2" xfId="0" applyFont="1" applyFill="1" applyBorder="1" applyAlignment="1">
      <alignment horizontal="center" wrapText="1"/>
    </xf>
    <xf numFmtId="0" fontId="6" fillId="5" borderId="14" xfId="0" applyFont="1" applyFill="1" applyBorder="1" applyAlignment="1">
      <alignment horizontal="center" vertical="center"/>
    </xf>
    <xf numFmtId="0" fontId="5" fillId="5" borderId="14" xfId="0" applyFont="1" applyFill="1" applyBorder="1" applyAlignment="1">
      <alignment horizontal="center" vertical="center"/>
    </xf>
    <xf numFmtId="0" fontId="5" fillId="5" borderId="2" xfId="0" applyFont="1" applyFill="1" applyBorder="1" applyAlignment="1">
      <alignment horizontal="center" vertical="center"/>
    </xf>
    <xf numFmtId="0" fontId="6" fillId="5" borderId="2"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6" fillId="12" borderId="12" xfId="0" applyFont="1" applyFill="1" applyBorder="1" applyAlignment="1">
      <alignment horizontal="center" vertical="center"/>
    </xf>
    <xf numFmtId="0" fontId="9" fillId="15" borderId="35" xfId="0" applyFont="1" applyFill="1" applyBorder="1" applyAlignment="1">
      <alignment horizontal="center" vertical="center" wrapText="1"/>
    </xf>
    <xf numFmtId="0" fontId="9" fillId="15" borderId="36" xfId="0" applyFont="1" applyFill="1" applyBorder="1" applyAlignment="1">
      <alignment horizontal="center" vertical="center" wrapText="1"/>
    </xf>
    <xf numFmtId="164" fontId="9" fillId="15" borderId="35" xfId="0" applyNumberFormat="1" applyFont="1" applyFill="1" applyBorder="1" applyAlignment="1">
      <alignment horizontal="center" vertical="center"/>
    </xf>
    <xf numFmtId="0" fontId="10" fillId="0" borderId="4" xfId="0" applyFont="1" applyBorder="1" applyAlignment="1">
      <alignment horizontal="center" vertical="center"/>
    </xf>
    <xf numFmtId="0" fontId="11" fillId="16" borderId="4" xfId="0" applyFont="1" applyFill="1" applyBorder="1" applyAlignment="1">
      <alignment horizontal="center" vertical="center"/>
    </xf>
    <xf numFmtId="0" fontId="11" fillId="16" borderId="4" xfId="0" applyFont="1" applyFill="1" applyBorder="1" applyAlignment="1">
      <alignment horizontal="center" vertical="center" wrapText="1"/>
    </xf>
    <xf numFmtId="0" fontId="11" fillId="16" borderId="37" xfId="0" applyFont="1" applyFill="1" applyBorder="1" applyAlignment="1">
      <alignment horizontal="center" vertical="center"/>
    </xf>
    <xf numFmtId="0" fontId="11" fillId="16" borderId="38" xfId="0" applyFont="1" applyFill="1" applyBorder="1" applyAlignment="1">
      <alignment horizontal="center" vertical="center"/>
    </xf>
    <xf numFmtId="0" fontId="11" fillId="16" borderId="36" xfId="0" applyFont="1" applyFill="1" applyBorder="1" applyAlignment="1">
      <alignment horizontal="center" vertical="center"/>
    </xf>
    <xf numFmtId="1" fontId="11" fillId="16" borderId="36" xfId="0" applyNumberFormat="1" applyFont="1" applyFill="1" applyBorder="1" applyAlignment="1">
      <alignment horizontal="center" vertical="center"/>
    </xf>
    <xf numFmtId="165" fontId="11" fillId="16" borderId="36" xfId="1" applyNumberFormat="1" applyFont="1" applyFill="1" applyBorder="1" applyAlignment="1">
      <alignment horizontal="center" vertical="center"/>
    </xf>
    <xf numFmtId="0" fontId="10" fillId="16" borderId="4" xfId="0" applyFont="1" applyFill="1" applyBorder="1" applyAlignment="1">
      <alignment horizontal="center" vertical="center"/>
    </xf>
    <xf numFmtId="0" fontId="10" fillId="16" borderId="37" xfId="0" applyFont="1" applyFill="1" applyBorder="1" applyAlignment="1">
      <alignment horizontal="center" vertical="center"/>
    </xf>
    <xf numFmtId="0" fontId="10" fillId="16" borderId="38" xfId="0" applyFont="1" applyFill="1" applyBorder="1" applyAlignment="1">
      <alignment horizontal="center" vertical="center"/>
    </xf>
    <xf numFmtId="0" fontId="10" fillId="16" borderId="36" xfId="0" applyFont="1" applyFill="1" applyBorder="1" applyAlignment="1">
      <alignment horizontal="center" vertical="center"/>
    </xf>
    <xf numFmtId="0" fontId="11" fillId="16" borderId="39" xfId="0" applyFont="1" applyFill="1" applyBorder="1" applyAlignment="1">
      <alignment horizontal="center" vertical="center" wrapText="1"/>
    </xf>
    <xf numFmtId="0" fontId="11" fillId="16" borderId="36" xfId="0" applyFont="1" applyFill="1" applyBorder="1" applyAlignment="1">
      <alignment horizontal="center" vertical="center" wrapText="1"/>
    </xf>
    <xf numFmtId="0" fontId="11" fillId="16" borderId="39" xfId="0" applyFont="1" applyFill="1" applyBorder="1" applyAlignment="1">
      <alignment horizontal="center" vertical="center"/>
    </xf>
    <xf numFmtId="0" fontId="10" fillId="16" borderId="40" xfId="0" applyFont="1" applyFill="1" applyBorder="1" applyAlignment="1">
      <alignment horizontal="center" vertical="center"/>
    </xf>
    <xf numFmtId="0" fontId="10" fillId="16" borderId="39" xfId="0" applyFont="1" applyFill="1" applyBorder="1" applyAlignment="1">
      <alignment horizontal="center" vertical="center"/>
    </xf>
    <xf numFmtId="0" fontId="11" fillId="16" borderId="40" xfId="0" applyFont="1" applyFill="1" applyBorder="1" applyAlignment="1">
      <alignment horizontal="center" vertical="center"/>
    </xf>
    <xf numFmtId="0" fontId="10" fillId="16" borderId="4" xfId="0" applyFont="1" applyFill="1" applyBorder="1" applyAlignment="1">
      <alignment horizontal="center" vertical="center" wrapText="1"/>
    </xf>
    <xf numFmtId="0" fontId="10" fillId="16" borderId="40" xfId="0" applyFont="1" applyFill="1" applyBorder="1" applyAlignment="1">
      <alignment horizontal="center" vertical="center" wrapText="1"/>
    </xf>
    <xf numFmtId="0" fontId="10" fillId="16" borderId="39"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41" xfId="0" applyFont="1" applyBorder="1" applyAlignment="1">
      <alignment horizontal="center" vertical="center"/>
    </xf>
    <xf numFmtId="0" fontId="11" fillId="0" borderId="28" xfId="0" applyFont="1" applyBorder="1" applyAlignment="1">
      <alignment horizontal="center"/>
    </xf>
    <xf numFmtId="0" fontId="10" fillId="16" borderId="42" xfId="0" applyFont="1" applyFill="1" applyBorder="1" applyAlignment="1">
      <alignment horizontal="center" vertical="center" wrapText="1"/>
    </xf>
    <xf numFmtId="0" fontId="10" fillId="0" borderId="40" xfId="0" applyFont="1" applyBorder="1" applyAlignment="1">
      <alignment horizontal="center" vertical="center"/>
    </xf>
    <xf numFmtId="0" fontId="10" fillId="0" borderId="4" xfId="0" applyFont="1" applyBorder="1" applyAlignment="1">
      <alignment horizontal="center"/>
    </xf>
    <xf numFmtId="0" fontId="10" fillId="0" borderId="41" xfId="0" applyFont="1" applyBorder="1" applyAlignment="1">
      <alignment horizontal="center" vertical="center"/>
    </xf>
    <xf numFmtId="0" fontId="10" fillId="0" borderId="28" xfId="0" applyFont="1" applyBorder="1" applyAlignment="1">
      <alignment horizontal="center"/>
    </xf>
    <xf numFmtId="1" fontId="11" fillId="16" borderId="35" xfId="0" applyNumberFormat="1" applyFont="1" applyFill="1" applyBorder="1" applyAlignment="1">
      <alignment horizontal="center" vertical="center"/>
    </xf>
    <xf numFmtId="1" fontId="11" fillId="16" borderId="4" xfId="0" applyNumberFormat="1" applyFont="1" applyFill="1" applyBorder="1" applyAlignment="1">
      <alignment horizontal="center" vertical="center"/>
    </xf>
    <xf numFmtId="0" fontId="12" fillId="0" borderId="4" xfId="0" applyFont="1" applyBorder="1" applyAlignment="1">
      <alignment horizontal="center"/>
    </xf>
    <xf numFmtId="0" fontId="13" fillId="17" borderId="4" xfId="0" applyFont="1" applyFill="1" applyBorder="1" applyAlignment="1">
      <alignment horizontal="center" vertical="center"/>
    </xf>
    <xf numFmtId="1" fontId="13" fillId="17" borderId="4" xfId="0" applyNumberFormat="1" applyFont="1" applyFill="1" applyBorder="1" applyAlignment="1">
      <alignment horizontal="center" vertical="center"/>
    </xf>
    <xf numFmtId="165" fontId="13" fillId="17" borderId="4" xfId="1" applyNumberFormat="1" applyFont="1" applyFill="1" applyBorder="1" applyAlignment="1">
      <alignment horizontal="center" vertical="center"/>
    </xf>
    <xf numFmtId="0" fontId="14" fillId="14" borderId="7" xfId="2" applyFill="1" applyBorder="1" applyAlignment="1">
      <alignment horizontal="center" vertical="center" wrapText="1"/>
    </xf>
    <xf numFmtId="0" fontId="14" fillId="14" borderId="8" xfId="2" applyFill="1" applyBorder="1" applyAlignment="1">
      <alignment horizontal="center" vertical="center" wrapText="1"/>
    </xf>
    <xf numFmtId="0" fontId="14" fillId="13" borderId="3" xfId="2" applyFill="1" applyBorder="1" applyAlignment="1">
      <alignment vertical="center" wrapText="1"/>
    </xf>
    <xf numFmtId="0" fontId="14" fillId="12" borderId="3" xfId="2" applyFill="1" applyBorder="1" applyAlignment="1">
      <alignment horizontal="center" vertical="center" wrapText="1"/>
    </xf>
    <xf numFmtId="0" fontId="6" fillId="7" borderId="6" xfId="0" applyFont="1" applyFill="1" applyBorder="1" applyAlignment="1">
      <alignment vertical="center" wrapText="1"/>
    </xf>
    <xf numFmtId="0" fontId="14" fillId="7" borderId="22" xfId="2" applyFill="1" applyBorder="1" applyAlignment="1">
      <alignment horizontal="center" vertical="center" wrapText="1"/>
    </xf>
    <xf numFmtId="0" fontId="5" fillId="7" borderId="11" xfId="0" applyFont="1" applyFill="1" applyBorder="1" applyAlignment="1">
      <alignment horizontal="center" vertical="center"/>
    </xf>
    <xf numFmtId="0" fontId="5" fillId="7" borderId="13" xfId="0" applyFont="1" applyFill="1" applyBorder="1" applyAlignment="1">
      <alignment horizontal="center" vertical="center"/>
    </xf>
    <xf numFmtId="0" fontId="6" fillId="7" borderId="11" xfId="0" applyFont="1" applyFill="1" applyBorder="1" applyAlignment="1">
      <alignment horizontal="center" vertical="center"/>
    </xf>
    <xf numFmtId="0" fontId="6" fillId="7" borderId="13" xfId="0" applyFont="1" applyFill="1" applyBorder="1" applyAlignment="1">
      <alignment horizontal="center" vertical="center"/>
    </xf>
    <xf numFmtId="0" fontId="6" fillId="8" borderId="6"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6" fillId="7" borderId="22" xfId="0" applyFont="1" applyFill="1" applyBorder="1" applyAlignment="1">
      <alignment horizontal="center" vertical="center" wrapText="1"/>
    </xf>
    <xf numFmtId="0" fontId="5" fillId="14" borderId="18" xfId="0" applyFont="1" applyFill="1" applyBorder="1" applyAlignment="1">
      <alignment horizontal="center" vertical="center" wrapText="1"/>
    </xf>
    <xf numFmtId="0" fontId="5" fillId="14" borderId="21" xfId="0" applyFont="1" applyFill="1" applyBorder="1" applyAlignment="1">
      <alignment horizontal="center" vertical="center" wrapText="1"/>
    </xf>
    <xf numFmtId="0" fontId="5" fillId="14" borderId="27" xfId="0" applyFont="1" applyFill="1" applyBorder="1" applyAlignment="1">
      <alignment horizontal="center" vertical="center" wrapText="1"/>
    </xf>
    <xf numFmtId="0" fontId="5" fillId="8" borderId="11" xfId="0" applyFont="1" applyFill="1" applyBorder="1" applyAlignment="1">
      <alignment horizontal="center" vertical="center"/>
    </xf>
    <xf numFmtId="0" fontId="5" fillId="8" borderId="13" xfId="0" applyFont="1" applyFill="1" applyBorder="1" applyAlignment="1">
      <alignment horizontal="center" vertical="center"/>
    </xf>
    <xf numFmtId="0" fontId="6" fillId="8" borderId="11" xfId="0" applyFont="1" applyFill="1" applyBorder="1" applyAlignment="1">
      <alignment horizontal="center" vertical="center"/>
    </xf>
    <xf numFmtId="0" fontId="6" fillId="8" borderId="13" xfId="0" applyFont="1" applyFill="1" applyBorder="1" applyAlignment="1">
      <alignment horizontal="center" vertical="center"/>
    </xf>
    <xf numFmtId="0" fontId="5" fillId="13" borderId="6" xfId="0" applyFont="1" applyFill="1" applyBorder="1" applyAlignment="1">
      <alignment horizontal="center" vertical="center" textRotation="90"/>
    </xf>
    <xf numFmtId="0" fontId="5" fillId="13" borderId="5" xfId="0" applyFont="1" applyFill="1" applyBorder="1" applyAlignment="1">
      <alignment horizontal="center" vertical="center" textRotation="90"/>
    </xf>
    <xf numFmtId="0" fontId="6" fillId="9" borderId="6" xfId="0" applyFont="1" applyFill="1" applyBorder="1" applyAlignment="1">
      <alignment horizontal="center" vertical="center" wrapText="1"/>
    </xf>
    <xf numFmtId="0" fontId="6" fillId="9" borderId="22" xfId="0" applyFont="1" applyFill="1" applyBorder="1" applyAlignment="1">
      <alignment horizontal="center" vertical="center" wrapText="1"/>
    </xf>
    <xf numFmtId="0" fontId="6" fillId="10" borderId="11" xfId="0" applyFont="1" applyFill="1" applyBorder="1" applyAlignment="1">
      <alignment horizontal="center" vertical="center"/>
    </xf>
    <xf numFmtId="0" fontId="6" fillId="10" borderId="13" xfId="0" applyFont="1" applyFill="1" applyBorder="1" applyAlignment="1">
      <alignment horizontal="center" vertical="center"/>
    </xf>
    <xf numFmtId="0" fontId="6" fillId="9" borderId="11" xfId="0" applyFont="1" applyFill="1" applyBorder="1" applyAlignment="1">
      <alignment horizontal="center" vertical="center"/>
    </xf>
    <xf numFmtId="0" fontId="6" fillId="9" borderId="15" xfId="0" applyFont="1" applyFill="1" applyBorder="1" applyAlignment="1">
      <alignment horizontal="center" vertical="center"/>
    </xf>
    <xf numFmtId="0" fontId="6" fillId="9" borderId="13" xfId="0" applyFont="1" applyFill="1" applyBorder="1" applyAlignment="1">
      <alignment horizontal="center" vertical="center"/>
    </xf>
    <xf numFmtId="0" fontId="5" fillId="9" borderId="11" xfId="0" applyFont="1" applyFill="1" applyBorder="1" applyAlignment="1">
      <alignment horizontal="center" vertical="center" wrapText="1"/>
    </xf>
    <xf numFmtId="0" fontId="5" fillId="9" borderId="15" xfId="0" applyFont="1" applyFill="1" applyBorder="1" applyAlignment="1">
      <alignment horizontal="center" vertical="center" wrapText="1"/>
    </xf>
    <xf numFmtId="0" fontId="5" fillId="9" borderId="13" xfId="0" applyFont="1" applyFill="1" applyBorder="1" applyAlignment="1">
      <alignment horizontal="center" vertical="center" wrapText="1"/>
    </xf>
    <xf numFmtId="0" fontId="5" fillId="9" borderId="18" xfId="0" applyFont="1" applyFill="1" applyBorder="1" applyAlignment="1">
      <alignment horizontal="center" vertical="center"/>
    </xf>
    <xf numFmtId="0" fontId="5" fillId="9" borderId="21" xfId="0" applyFont="1" applyFill="1" applyBorder="1" applyAlignment="1">
      <alignment horizontal="center" vertical="center"/>
    </xf>
    <xf numFmtId="0" fontId="5" fillId="9" borderId="27" xfId="0" applyFont="1" applyFill="1" applyBorder="1" applyAlignment="1">
      <alignment horizontal="center" vertical="center"/>
    </xf>
    <xf numFmtId="0" fontId="6" fillId="14" borderId="6" xfId="0" applyFont="1" applyFill="1" applyBorder="1" applyAlignment="1">
      <alignment horizontal="center" vertical="center" wrapText="1"/>
    </xf>
    <xf numFmtId="0" fontId="6" fillId="14" borderId="22" xfId="0" applyFont="1" applyFill="1" applyBorder="1" applyAlignment="1">
      <alignment horizontal="center" vertical="center" wrapText="1"/>
    </xf>
    <xf numFmtId="0" fontId="7" fillId="13" borderId="6" xfId="0" applyFont="1" applyFill="1" applyBorder="1" applyAlignment="1">
      <alignment horizontal="center" vertical="center" wrapText="1" readingOrder="1"/>
    </xf>
    <xf numFmtId="0" fontId="7" fillId="13" borderId="5" xfId="0" applyFont="1" applyFill="1" applyBorder="1" applyAlignment="1">
      <alignment horizontal="center" vertical="center" wrapText="1" readingOrder="1"/>
    </xf>
    <xf numFmtId="0" fontId="7" fillId="13" borderId="22" xfId="0" applyFont="1" applyFill="1" applyBorder="1" applyAlignment="1">
      <alignment horizontal="center" vertical="center" wrapText="1" readingOrder="1"/>
    </xf>
    <xf numFmtId="0" fontId="5" fillId="10" borderId="11" xfId="0" applyFont="1" applyFill="1" applyBorder="1" applyAlignment="1">
      <alignment horizontal="center" vertical="center" wrapText="1"/>
    </xf>
    <xf numFmtId="0" fontId="5" fillId="10" borderId="13" xfId="0" applyFont="1" applyFill="1" applyBorder="1" applyAlignment="1">
      <alignment horizontal="center" vertical="center" wrapText="1"/>
    </xf>
    <xf numFmtId="0" fontId="6" fillId="9" borderId="5" xfId="0" applyFont="1" applyFill="1" applyBorder="1" applyAlignment="1">
      <alignment horizontal="center" vertical="center" wrapText="1"/>
    </xf>
    <xf numFmtId="0" fontId="5" fillId="14" borderId="6" xfId="0" applyFont="1" applyFill="1" applyBorder="1" applyAlignment="1">
      <alignment horizontal="center" vertical="center"/>
    </xf>
    <xf numFmtId="0" fontId="5" fillId="14" borderId="5" xfId="0" applyFont="1" applyFill="1" applyBorder="1" applyAlignment="1">
      <alignment horizontal="center" vertical="center"/>
    </xf>
    <xf numFmtId="0" fontId="5" fillId="14" borderId="22" xfId="0" applyFont="1" applyFill="1" applyBorder="1" applyAlignment="1">
      <alignment horizontal="center" vertical="center"/>
    </xf>
    <xf numFmtId="0" fontId="14" fillId="11" borderId="33" xfId="2" applyFill="1" applyBorder="1" applyAlignment="1">
      <alignment horizontal="center" vertical="center"/>
    </xf>
    <xf numFmtId="0" fontId="14" fillId="11" borderId="43" xfId="2" applyFill="1" applyBorder="1" applyAlignment="1">
      <alignment horizontal="center" vertical="center"/>
    </xf>
    <xf numFmtId="0" fontId="6" fillId="9" borderId="5" xfId="0" applyFont="1" applyFill="1" applyBorder="1" applyAlignment="1">
      <alignment horizontal="center" vertical="center"/>
    </xf>
    <xf numFmtId="0" fontId="6" fillId="9" borderId="22"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6" fillId="13" borderId="28" xfId="0" applyFont="1" applyFill="1" applyBorder="1" applyAlignment="1">
      <alignment horizontal="center" vertical="center" wrapText="1"/>
    </xf>
    <xf numFmtId="0" fontId="6" fillId="13" borderId="22" xfId="0" applyFont="1" applyFill="1" applyBorder="1" applyAlignment="1">
      <alignment horizontal="center" vertical="center" wrapText="1"/>
    </xf>
    <xf numFmtId="0" fontId="6" fillId="8" borderId="22" xfId="0" applyFont="1" applyFill="1" applyBorder="1" applyAlignment="1">
      <alignment horizontal="center" vertical="center"/>
    </xf>
    <xf numFmtId="0" fontId="6" fillId="5" borderId="6"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5" fillId="14" borderId="6" xfId="0" applyFont="1" applyFill="1" applyBorder="1" applyAlignment="1">
      <alignment horizontal="center" vertical="center" wrapText="1"/>
    </xf>
    <xf numFmtId="0" fontId="5" fillId="14" borderId="22"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2" xfId="0" applyFont="1" applyBorder="1" applyAlignment="1">
      <alignment horizontal="center" vertical="center" wrapText="1"/>
    </xf>
    <xf numFmtId="0" fontId="6" fillId="13" borderId="6" xfId="0" applyFont="1" applyFill="1" applyBorder="1" applyAlignment="1">
      <alignment horizontal="center" vertical="center" wrapText="1"/>
    </xf>
    <xf numFmtId="0" fontId="6" fillId="10" borderId="6" xfId="0" applyFont="1" applyFill="1" applyBorder="1" applyAlignment="1">
      <alignment horizontal="center" vertical="center" wrapText="1"/>
    </xf>
    <xf numFmtId="0" fontId="6" fillId="10" borderId="22" xfId="0" applyFont="1" applyFill="1" applyBorder="1" applyAlignment="1">
      <alignment horizontal="center" vertical="center" wrapText="1"/>
    </xf>
    <xf numFmtId="0" fontId="10" fillId="16" borderId="4" xfId="0" applyFont="1" applyFill="1" applyBorder="1" applyAlignment="1">
      <alignment horizontal="center" vertical="center" wrapText="1"/>
    </xf>
    <xf numFmtId="0" fontId="11" fillId="0" borderId="4" xfId="0" applyFont="1" applyBorder="1" applyAlignment="1">
      <alignment horizontal="center" vertical="center"/>
    </xf>
    <xf numFmtId="0" fontId="13" fillId="17" borderId="4"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30" xfId="0" applyFont="1" applyFill="1" applyBorder="1" applyAlignment="1">
      <alignment horizontal="center" vertical="center"/>
    </xf>
    <xf numFmtId="0" fontId="2" fillId="4" borderId="31" xfId="0" applyFont="1" applyFill="1" applyBorder="1" applyAlignment="1">
      <alignment horizontal="center" vertical="center"/>
    </xf>
    <xf numFmtId="0" fontId="2" fillId="4" borderId="32" xfId="0" applyFont="1" applyFill="1" applyBorder="1" applyAlignment="1">
      <alignment horizontal="center" vertical="center"/>
    </xf>
    <xf numFmtId="0" fontId="2" fillId="4" borderId="33" xfId="0" applyFont="1" applyFill="1" applyBorder="1" applyAlignment="1">
      <alignment horizontal="center" vertical="center"/>
    </xf>
    <xf numFmtId="0" fontId="2" fillId="4" borderId="34" xfId="0" applyFont="1" applyFill="1" applyBorder="1" applyAlignment="1">
      <alignment horizontal="center" vertical="center"/>
    </xf>
    <xf numFmtId="0" fontId="4" fillId="0" borderId="0" xfId="0" applyFont="1" applyAlignment="1">
      <alignment horizontal="center" wrapText="1"/>
    </xf>
    <xf numFmtId="0" fontId="14" fillId="10" borderId="19" xfId="2" applyFill="1" applyBorder="1" applyAlignment="1">
      <alignment horizontal="center" vertical="center" wrapText="1"/>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266700</xdr:colOff>
      <xdr:row>3</xdr:row>
      <xdr:rowOff>44450</xdr:rowOff>
    </xdr:from>
    <xdr:to>
      <xdr:col>2</xdr:col>
      <xdr:colOff>927100</xdr:colOff>
      <xdr:row>6</xdr:row>
      <xdr:rowOff>120650</xdr:rowOff>
    </xdr:to>
    <xdr:sp macro="" textlink="">
      <xdr:nvSpPr>
        <xdr:cNvPr id="4" name="Flecha: a la izquierda, derecha y arriba 3">
          <a:extLst>
            <a:ext uri="{FF2B5EF4-FFF2-40B4-BE49-F238E27FC236}">
              <a16:creationId xmlns:a16="http://schemas.microsoft.com/office/drawing/2014/main" id="{65311DF9-12B7-4132-A610-2D8F413F4669}"/>
            </a:ext>
          </a:extLst>
        </xdr:cNvPr>
        <xdr:cNvSpPr/>
      </xdr:nvSpPr>
      <xdr:spPr>
        <a:xfrm flipV="1">
          <a:off x="2324100" y="596900"/>
          <a:ext cx="1422400" cy="958850"/>
        </a:xfrm>
        <a:prstGeom prst="leftRigh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xdr:from>
      <xdr:col>4</xdr:col>
      <xdr:colOff>266700</xdr:colOff>
      <xdr:row>3</xdr:row>
      <xdr:rowOff>50800</xdr:rowOff>
    </xdr:from>
    <xdr:to>
      <xdr:col>5</xdr:col>
      <xdr:colOff>971550</xdr:colOff>
      <xdr:row>6</xdr:row>
      <xdr:rowOff>69850</xdr:rowOff>
    </xdr:to>
    <xdr:sp macro="" textlink="">
      <xdr:nvSpPr>
        <xdr:cNvPr id="5" name="Flecha: a la izquierda, derecha y arriba 4">
          <a:extLst>
            <a:ext uri="{FF2B5EF4-FFF2-40B4-BE49-F238E27FC236}">
              <a16:creationId xmlns:a16="http://schemas.microsoft.com/office/drawing/2014/main" id="{55915370-E279-43EE-9FEB-7D8196D11119}"/>
            </a:ext>
          </a:extLst>
        </xdr:cNvPr>
        <xdr:cNvSpPr/>
      </xdr:nvSpPr>
      <xdr:spPr>
        <a:xfrm flipV="1">
          <a:off x="6559550" y="603250"/>
          <a:ext cx="1466850" cy="901700"/>
        </a:xfrm>
        <a:prstGeom prst="leftRigh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xdr:from>
      <xdr:col>8</xdr:col>
      <xdr:colOff>831850</xdr:colOff>
      <xdr:row>0</xdr:row>
      <xdr:rowOff>44450</xdr:rowOff>
    </xdr:from>
    <xdr:to>
      <xdr:col>9</xdr:col>
      <xdr:colOff>336550</xdr:colOff>
      <xdr:row>3</xdr:row>
      <xdr:rowOff>104648</xdr:rowOff>
    </xdr:to>
    <xdr:sp macro="" textlink="">
      <xdr:nvSpPr>
        <xdr:cNvPr id="6" name="Bocadillo nube: nube 5">
          <a:extLst>
            <a:ext uri="{FF2B5EF4-FFF2-40B4-BE49-F238E27FC236}">
              <a16:creationId xmlns:a16="http://schemas.microsoft.com/office/drawing/2014/main" id="{365DC629-8EF8-4314-8418-2203860AEFC4}"/>
            </a:ext>
          </a:extLst>
        </xdr:cNvPr>
        <xdr:cNvSpPr/>
      </xdr:nvSpPr>
      <xdr:spPr>
        <a:xfrm>
          <a:off x="10598150" y="44450"/>
          <a:ext cx="914400" cy="612648"/>
        </a:xfrm>
        <a:prstGeom prst="cloud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xdr:from>
      <xdr:col>0</xdr:col>
      <xdr:colOff>127000</xdr:colOff>
      <xdr:row>0</xdr:row>
      <xdr:rowOff>0</xdr:rowOff>
    </xdr:from>
    <xdr:to>
      <xdr:col>8</xdr:col>
      <xdr:colOff>679450</xdr:colOff>
      <xdr:row>2</xdr:row>
      <xdr:rowOff>25400</xdr:rowOff>
    </xdr:to>
    <xdr:sp macro="" textlink="">
      <xdr:nvSpPr>
        <xdr:cNvPr id="8" name="Flecha: a la izquierda y derecha 7">
          <a:extLst>
            <a:ext uri="{FF2B5EF4-FFF2-40B4-BE49-F238E27FC236}">
              <a16:creationId xmlns:a16="http://schemas.microsoft.com/office/drawing/2014/main" id="{E4AC9E6D-30F4-4AB2-BE24-76BF23E6EBFA}"/>
            </a:ext>
          </a:extLst>
        </xdr:cNvPr>
        <xdr:cNvSpPr/>
      </xdr:nvSpPr>
      <xdr:spPr>
        <a:xfrm>
          <a:off x="127000" y="0"/>
          <a:ext cx="10318750" cy="393700"/>
        </a:xfrm>
        <a:prstGeom prst="lef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xdr:from>
      <xdr:col>0</xdr:col>
      <xdr:colOff>1149350</xdr:colOff>
      <xdr:row>1</xdr:row>
      <xdr:rowOff>107950</xdr:rowOff>
    </xdr:from>
    <xdr:to>
      <xdr:col>0</xdr:col>
      <xdr:colOff>1162050</xdr:colOff>
      <xdr:row>3</xdr:row>
      <xdr:rowOff>44450</xdr:rowOff>
    </xdr:to>
    <xdr:cxnSp macro="">
      <xdr:nvCxnSpPr>
        <xdr:cNvPr id="11" name="Conector recto de flecha 10">
          <a:extLst>
            <a:ext uri="{FF2B5EF4-FFF2-40B4-BE49-F238E27FC236}">
              <a16:creationId xmlns:a16="http://schemas.microsoft.com/office/drawing/2014/main" id="{2222299B-3B3D-471E-9C44-F5F79FEA23AB}"/>
            </a:ext>
          </a:extLst>
        </xdr:cNvPr>
        <xdr:cNvCxnSpPr/>
      </xdr:nvCxnSpPr>
      <xdr:spPr>
        <a:xfrm flipH="1">
          <a:off x="1149350" y="292100"/>
          <a:ext cx="12700" cy="3048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1187450</xdr:colOff>
      <xdr:row>1</xdr:row>
      <xdr:rowOff>127000</xdr:rowOff>
    </xdr:from>
    <xdr:to>
      <xdr:col>3</xdr:col>
      <xdr:colOff>1187450</xdr:colOff>
      <xdr:row>3</xdr:row>
      <xdr:rowOff>44450</xdr:rowOff>
    </xdr:to>
    <xdr:cxnSp macro="">
      <xdr:nvCxnSpPr>
        <xdr:cNvPr id="13" name="Conector recto de flecha 12">
          <a:extLst>
            <a:ext uri="{FF2B5EF4-FFF2-40B4-BE49-F238E27FC236}">
              <a16:creationId xmlns:a16="http://schemas.microsoft.com/office/drawing/2014/main" id="{B44340CA-2C28-4A54-A29B-6554BF7715FA}"/>
            </a:ext>
          </a:extLst>
        </xdr:cNvPr>
        <xdr:cNvCxnSpPr/>
      </xdr:nvCxnSpPr>
      <xdr:spPr>
        <a:xfrm>
          <a:off x="4768850" y="311150"/>
          <a:ext cx="0"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958850</xdr:colOff>
      <xdr:row>1</xdr:row>
      <xdr:rowOff>133350</xdr:rowOff>
    </xdr:from>
    <xdr:to>
      <xdr:col>6</xdr:col>
      <xdr:colOff>958850</xdr:colOff>
      <xdr:row>3</xdr:row>
      <xdr:rowOff>50800</xdr:rowOff>
    </xdr:to>
    <xdr:cxnSp macro="">
      <xdr:nvCxnSpPr>
        <xdr:cNvPr id="15" name="Conector recto de flecha 14">
          <a:extLst>
            <a:ext uri="{FF2B5EF4-FFF2-40B4-BE49-F238E27FC236}">
              <a16:creationId xmlns:a16="http://schemas.microsoft.com/office/drawing/2014/main" id="{94DFF7A2-6904-462F-9521-428CFDF823E2}"/>
            </a:ext>
          </a:extLst>
        </xdr:cNvPr>
        <xdr:cNvCxnSpPr/>
      </xdr:nvCxnSpPr>
      <xdr:spPr>
        <a:xfrm>
          <a:off x="9188450" y="317500"/>
          <a:ext cx="0"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698500</xdr:colOff>
      <xdr:row>4</xdr:row>
      <xdr:rowOff>6350</xdr:rowOff>
    </xdr:from>
    <xdr:to>
      <xdr:col>8</xdr:col>
      <xdr:colOff>698500</xdr:colOff>
      <xdr:row>4</xdr:row>
      <xdr:rowOff>292100</xdr:rowOff>
    </xdr:to>
    <xdr:cxnSp macro="">
      <xdr:nvCxnSpPr>
        <xdr:cNvPr id="16" name="Conector recto de flecha 15">
          <a:extLst>
            <a:ext uri="{FF2B5EF4-FFF2-40B4-BE49-F238E27FC236}">
              <a16:creationId xmlns:a16="http://schemas.microsoft.com/office/drawing/2014/main" id="{F7C91F9A-E9C8-432F-B48A-3F7DF602F98F}"/>
            </a:ext>
          </a:extLst>
        </xdr:cNvPr>
        <xdr:cNvCxnSpPr/>
      </xdr:nvCxnSpPr>
      <xdr:spPr>
        <a:xfrm>
          <a:off x="10464800" y="927100"/>
          <a:ext cx="0"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704850</xdr:colOff>
      <xdr:row>6</xdr:row>
      <xdr:rowOff>63500</xdr:rowOff>
    </xdr:from>
    <xdr:to>
      <xdr:col>8</xdr:col>
      <xdr:colOff>704850</xdr:colOff>
      <xdr:row>7</xdr:row>
      <xdr:rowOff>165100</xdr:rowOff>
    </xdr:to>
    <xdr:cxnSp macro="">
      <xdr:nvCxnSpPr>
        <xdr:cNvPr id="17" name="Conector recto de flecha 16">
          <a:extLst>
            <a:ext uri="{FF2B5EF4-FFF2-40B4-BE49-F238E27FC236}">
              <a16:creationId xmlns:a16="http://schemas.microsoft.com/office/drawing/2014/main" id="{FFDDAAC0-FFFB-4F0B-A6B6-F1B309D163BC}"/>
            </a:ext>
          </a:extLst>
        </xdr:cNvPr>
        <xdr:cNvCxnSpPr/>
      </xdr:nvCxnSpPr>
      <xdr:spPr>
        <a:xfrm>
          <a:off x="10471150" y="1473200"/>
          <a:ext cx="0"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704850</xdr:colOff>
      <xdr:row>9</xdr:row>
      <xdr:rowOff>139700</xdr:rowOff>
    </xdr:from>
    <xdr:to>
      <xdr:col>8</xdr:col>
      <xdr:colOff>711200</xdr:colOff>
      <xdr:row>11</xdr:row>
      <xdr:rowOff>342900</xdr:rowOff>
    </xdr:to>
    <xdr:cxnSp macro="">
      <xdr:nvCxnSpPr>
        <xdr:cNvPr id="18" name="Conector recto de flecha 17">
          <a:extLst>
            <a:ext uri="{FF2B5EF4-FFF2-40B4-BE49-F238E27FC236}">
              <a16:creationId xmlns:a16="http://schemas.microsoft.com/office/drawing/2014/main" id="{7FDAD9B2-9DBE-4A63-AF35-4A63A760F393}"/>
            </a:ext>
          </a:extLst>
        </xdr:cNvPr>
        <xdr:cNvCxnSpPr/>
      </xdr:nvCxnSpPr>
      <xdr:spPr>
        <a:xfrm flipH="1">
          <a:off x="11442700" y="2127250"/>
          <a:ext cx="6350" cy="6985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698500</xdr:colOff>
      <xdr:row>11</xdr:row>
      <xdr:rowOff>1104900</xdr:rowOff>
    </xdr:from>
    <xdr:to>
      <xdr:col>8</xdr:col>
      <xdr:colOff>711200</xdr:colOff>
      <xdr:row>13</xdr:row>
      <xdr:rowOff>146050</xdr:rowOff>
    </xdr:to>
    <xdr:cxnSp macro="">
      <xdr:nvCxnSpPr>
        <xdr:cNvPr id="19" name="Conector recto de flecha 18">
          <a:extLst>
            <a:ext uri="{FF2B5EF4-FFF2-40B4-BE49-F238E27FC236}">
              <a16:creationId xmlns:a16="http://schemas.microsoft.com/office/drawing/2014/main" id="{DF710BB2-271B-418B-BD2D-FF30F98D129A}"/>
            </a:ext>
          </a:extLst>
        </xdr:cNvPr>
        <xdr:cNvCxnSpPr/>
      </xdr:nvCxnSpPr>
      <xdr:spPr>
        <a:xfrm flipH="1">
          <a:off x="11436350" y="3587750"/>
          <a:ext cx="12700" cy="8382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730250</xdr:colOff>
      <xdr:row>13</xdr:row>
      <xdr:rowOff>1866900</xdr:rowOff>
    </xdr:from>
    <xdr:to>
      <xdr:col>8</xdr:col>
      <xdr:colOff>736600</xdr:colOff>
      <xdr:row>15</xdr:row>
      <xdr:rowOff>412750</xdr:rowOff>
    </xdr:to>
    <xdr:cxnSp macro="">
      <xdr:nvCxnSpPr>
        <xdr:cNvPr id="20" name="Conector recto de flecha 19">
          <a:extLst>
            <a:ext uri="{FF2B5EF4-FFF2-40B4-BE49-F238E27FC236}">
              <a16:creationId xmlns:a16="http://schemas.microsoft.com/office/drawing/2014/main" id="{2CDE5F7B-6245-4A19-A2DD-CD34109400E3}"/>
            </a:ext>
          </a:extLst>
        </xdr:cNvPr>
        <xdr:cNvCxnSpPr/>
      </xdr:nvCxnSpPr>
      <xdr:spPr>
        <a:xfrm flipH="1">
          <a:off x="11468100" y="6146800"/>
          <a:ext cx="6350" cy="914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Calculo%20de%20Fecha%20de%20Instalaci&#243;n(1).xlsx" TargetMode="External"/><Relationship Id="rId3" Type="http://schemas.openxmlformats.org/officeDocument/2006/relationships/hyperlink" Target="Red%20de%20profesionales%20-%20Proceso.docx" TargetMode="External"/><Relationship Id="rId7" Type="http://schemas.openxmlformats.org/officeDocument/2006/relationships/hyperlink" Target="..\Estartegias%20de%20cotizaci&#243;n%20RENO%20(1).pdf" TargetMode="External"/><Relationship Id="rId2" Type="http://schemas.openxmlformats.org/officeDocument/2006/relationships/hyperlink" Target="Red%20de%20profesionales%20-%20Proceso.docx" TargetMode="External"/><Relationship Id="rId1" Type="http://schemas.openxmlformats.org/officeDocument/2006/relationships/hyperlink" Target="Red%20de%20profesionales%20-%20Proceso.docx" TargetMode="External"/><Relationship Id="rId6" Type="http://schemas.openxmlformats.org/officeDocument/2006/relationships/hyperlink" Target="..\..\..\CAMPUS\Checklist%202020%20-%20final%20editable.pdf" TargetMode="External"/><Relationship Id="rId5" Type="http://schemas.openxmlformats.org/officeDocument/2006/relationships/hyperlink" Target="..\Presentaci&#243;n%20reno%20-%20Env&#237;o%20a%20clientes%20post%20primer%20llamada\Presentaci&#243;n%20reno.pdf" TargetMode="External"/><Relationship Id="rId10" Type="http://schemas.openxmlformats.org/officeDocument/2006/relationships/printerSettings" Target="../printerSettings/printerSettings1.bin"/><Relationship Id="rId4" Type="http://schemas.openxmlformats.org/officeDocument/2006/relationships/hyperlink" Target="..\Estartegias%20de%20cotizaci&#243;n%20RENO%20(1).pdf" TargetMode="External"/><Relationship Id="rId9" Type="http://schemas.openxmlformats.org/officeDocument/2006/relationships/hyperlink" Target="..\Ventajas%20propuesta%20Reno.docx"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892BB-748E-4F6F-A34D-EBC92A2547D5}">
  <dimension ref="A1:K22"/>
  <sheetViews>
    <sheetView tabSelected="1" topLeftCell="A13" zoomScale="74" zoomScaleNormal="74" workbookViewId="0">
      <selection activeCell="D13" sqref="D13"/>
    </sheetView>
  </sheetViews>
  <sheetFormatPr baseColWidth="10" defaultRowHeight="14.5" x14ac:dyDescent="0.35"/>
  <cols>
    <col min="2" max="2" width="28.08984375" customWidth="1"/>
    <col min="3" max="3" width="27.90625" bestFit="1" customWidth="1"/>
    <col min="4" max="4" width="47.54296875" customWidth="1"/>
    <col min="5" max="5" width="70.90625" customWidth="1"/>
    <col min="6" max="6" width="40.453125" style="7" customWidth="1"/>
    <col min="7" max="7" width="90.90625" customWidth="1"/>
    <col min="8" max="8" width="23.453125" customWidth="1"/>
    <col min="9" max="9" width="21.36328125" customWidth="1"/>
    <col min="10" max="11" width="40.7265625" customWidth="1"/>
  </cols>
  <sheetData>
    <row r="1" spans="1:11" ht="15" thickBot="1" x14ac:dyDescent="0.4"/>
    <row r="2" spans="1:11" s="1" customFormat="1" ht="40.5" customHeight="1" thickBot="1" x14ac:dyDescent="0.4">
      <c r="A2" s="4" t="s">
        <v>0</v>
      </c>
      <c r="B2" s="5" t="s">
        <v>1</v>
      </c>
      <c r="C2" s="5" t="s">
        <v>9</v>
      </c>
      <c r="D2" s="6" t="s">
        <v>2</v>
      </c>
      <c r="E2" s="3" t="s">
        <v>3</v>
      </c>
      <c r="F2" s="3" t="s">
        <v>34</v>
      </c>
      <c r="G2" s="3" t="s">
        <v>4</v>
      </c>
      <c r="H2" s="3" t="s">
        <v>73</v>
      </c>
      <c r="I2" s="3" t="s">
        <v>83</v>
      </c>
      <c r="J2" s="3" t="s">
        <v>87</v>
      </c>
      <c r="K2" s="3" t="s">
        <v>88</v>
      </c>
    </row>
    <row r="3" spans="1:11" s="2" customFormat="1" ht="279.5" thickBot="1" x14ac:dyDescent="0.4">
      <c r="A3" s="122">
        <v>0</v>
      </c>
      <c r="B3" s="152" t="s">
        <v>30</v>
      </c>
      <c r="C3" s="19" t="s">
        <v>31</v>
      </c>
      <c r="D3" s="144" t="s">
        <v>40</v>
      </c>
      <c r="E3" s="20" t="s">
        <v>114</v>
      </c>
      <c r="F3" s="20" t="s">
        <v>35</v>
      </c>
      <c r="G3" s="21" t="s">
        <v>39</v>
      </c>
      <c r="H3" s="22" t="s">
        <v>74</v>
      </c>
      <c r="I3" s="167" t="s">
        <v>185</v>
      </c>
      <c r="J3" s="159" t="s">
        <v>108</v>
      </c>
      <c r="K3" s="159" t="s">
        <v>109</v>
      </c>
    </row>
    <row r="4" spans="1:11" s="2" customFormat="1" ht="300" customHeight="1" thickBot="1" x14ac:dyDescent="0.4">
      <c r="A4" s="123"/>
      <c r="B4" s="153"/>
      <c r="C4" s="23" t="s">
        <v>41</v>
      </c>
      <c r="D4" s="145"/>
      <c r="E4" s="20" t="s">
        <v>115</v>
      </c>
      <c r="F4" s="20" t="s">
        <v>37</v>
      </c>
      <c r="G4" s="21" t="s">
        <v>38</v>
      </c>
      <c r="H4" s="22" t="s">
        <v>110</v>
      </c>
      <c r="I4" s="168"/>
      <c r="J4" s="160"/>
      <c r="K4" s="160"/>
    </row>
    <row r="5" spans="1:11" s="2" customFormat="1" ht="40.5" customHeight="1" thickBot="1" x14ac:dyDescent="0.4">
      <c r="A5" s="124"/>
      <c r="B5" s="154"/>
      <c r="C5" s="23" t="s">
        <v>32</v>
      </c>
      <c r="D5" s="108" t="s">
        <v>33</v>
      </c>
      <c r="E5" s="108" t="s">
        <v>33</v>
      </c>
      <c r="F5" s="22" t="s">
        <v>36</v>
      </c>
      <c r="G5" s="109" t="s">
        <v>33</v>
      </c>
      <c r="H5" s="24" t="s">
        <v>75</v>
      </c>
      <c r="I5" s="23" t="s">
        <v>84</v>
      </c>
      <c r="J5" s="160"/>
      <c r="K5" s="160"/>
    </row>
    <row r="6" spans="1:11" s="2" customFormat="1" ht="226.5" customHeight="1" thickBot="1" x14ac:dyDescent="0.4">
      <c r="A6" s="25"/>
      <c r="B6" s="129" t="s">
        <v>5</v>
      </c>
      <c r="C6" s="26" t="s">
        <v>186</v>
      </c>
      <c r="D6" s="146" t="s">
        <v>42</v>
      </c>
      <c r="E6" s="27" t="s">
        <v>47</v>
      </c>
      <c r="F6" s="27" t="s">
        <v>37</v>
      </c>
      <c r="G6" s="28"/>
      <c r="H6" s="29" t="s">
        <v>111</v>
      </c>
      <c r="I6" s="169" t="s">
        <v>85</v>
      </c>
      <c r="J6" s="160"/>
      <c r="K6" s="160"/>
    </row>
    <row r="7" spans="1:11" s="2" customFormat="1" ht="226.5" customHeight="1" thickBot="1" x14ac:dyDescent="0.4">
      <c r="A7" s="30"/>
      <c r="B7" s="130"/>
      <c r="C7" s="31" t="s">
        <v>43</v>
      </c>
      <c r="D7" s="147"/>
      <c r="E7" s="32" t="s">
        <v>46</v>
      </c>
      <c r="F7" s="162" t="s">
        <v>45</v>
      </c>
      <c r="G7" s="110" t="s">
        <v>187</v>
      </c>
      <c r="H7" s="172" t="s">
        <v>112</v>
      </c>
      <c r="I7" s="170"/>
      <c r="J7" s="160"/>
      <c r="K7" s="160"/>
    </row>
    <row r="8" spans="1:11" s="2" customFormat="1" ht="297" customHeight="1" thickBot="1" x14ac:dyDescent="0.4">
      <c r="A8" s="30"/>
      <c r="B8" s="130"/>
      <c r="C8" s="31" t="s">
        <v>44</v>
      </c>
      <c r="D8" s="148"/>
      <c r="E8" s="27" t="s">
        <v>47</v>
      </c>
      <c r="F8" s="163"/>
      <c r="G8" s="110" t="s">
        <v>188</v>
      </c>
      <c r="H8" s="163"/>
      <c r="I8" s="170"/>
      <c r="J8" s="160"/>
      <c r="K8" s="160"/>
    </row>
    <row r="9" spans="1:11" ht="128.4" customHeight="1" thickBot="1" x14ac:dyDescent="0.4">
      <c r="A9" s="33">
        <v>2</v>
      </c>
      <c r="B9" s="34" t="s">
        <v>6</v>
      </c>
      <c r="C9" s="34"/>
      <c r="D9" s="35" t="s">
        <v>7</v>
      </c>
      <c r="E9" s="35" t="s">
        <v>48</v>
      </c>
      <c r="F9" s="35" t="s">
        <v>189</v>
      </c>
      <c r="G9" s="35" t="s">
        <v>49</v>
      </c>
      <c r="H9" s="36" t="s">
        <v>116</v>
      </c>
      <c r="I9" s="171"/>
      <c r="J9" s="160"/>
      <c r="K9" s="160"/>
    </row>
    <row r="10" spans="1:11" ht="122.4" customHeight="1" thickBot="1" x14ac:dyDescent="0.4">
      <c r="A10" s="69">
        <v>3</v>
      </c>
      <c r="B10" s="37" t="s">
        <v>10</v>
      </c>
      <c r="C10" s="38" t="s">
        <v>53</v>
      </c>
      <c r="D10" s="111" t="s">
        <v>190</v>
      </c>
      <c r="E10" s="40" t="s">
        <v>50</v>
      </c>
      <c r="F10" s="39" t="s">
        <v>51</v>
      </c>
      <c r="G10" s="40" t="s">
        <v>52</v>
      </c>
      <c r="H10" s="41" t="s">
        <v>76</v>
      </c>
      <c r="I10" s="169" t="s">
        <v>86</v>
      </c>
      <c r="J10" s="160"/>
      <c r="K10" s="160"/>
    </row>
    <row r="11" spans="1:11" ht="115.75" customHeight="1" thickBot="1" x14ac:dyDescent="0.4">
      <c r="A11" s="42">
        <v>4</v>
      </c>
      <c r="B11" s="43" t="s">
        <v>13</v>
      </c>
      <c r="C11" s="155" t="s">
        <v>187</v>
      </c>
      <c r="D11" s="156"/>
      <c r="E11" s="35" t="s">
        <v>191</v>
      </c>
      <c r="F11" s="44" t="s">
        <v>61</v>
      </c>
      <c r="G11" s="35" t="s">
        <v>54</v>
      </c>
      <c r="H11" s="35" t="s">
        <v>77</v>
      </c>
      <c r="I11" s="170"/>
      <c r="J11" s="160"/>
      <c r="K11" s="160"/>
    </row>
    <row r="12" spans="1:11" ht="221.5" customHeight="1" thickBot="1" x14ac:dyDescent="0.4">
      <c r="A12" s="133">
        <v>5</v>
      </c>
      <c r="B12" s="149" t="s">
        <v>14</v>
      </c>
      <c r="C12" s="45" t="s">
        <v>62</v>
      </c>
      <c r="D12" s="46" t="s">
        <v>56</v>
      </c>
      <c r="E12" s="46" t="s">
        <v>59</v>
      </c>
      <c r="F12" s="47" t="s">
        <v>55</v>
      </c>
      <c r="G12" s="48" t="s">
        <v>60</v>
      </c>
      <c r="H12" s="173" t="s">
        <v>79</v>
      </c>
      <c r="I12" s="170"/>
      <c r="J12" s="160"/>
      <c r="K12" s="160"/>
    </row>
    <row r="13" spans="1:11" ht="230.4" customHeight="1" thickBot="1" x14ac:dyDescent="0.4">
      <c r="A13" s="134"/>
      <c r="B13" s="150"/>
      <c r="C13" s="49" t="s">
        <v>12</v>
      </c>
      <c r="D13" s="185" t="s">
        <v>193</v>
      </c>
      <c r="E13" s="46" t="s">
        <v>58</v>
      </c>
      <c r="F13" s="48" t="s">
        <v>63</v>
      </c>
      <c r="G13" s="48" t="s">
        <v>57</v>
      </c>
      <c r="H13" s="174"/>
      <c r="I13" s="170"/>
      <c r="J13" s="160"/>
      <c r="K13" s="160"/>
    </row>
    <row r="14" spans="1:11" ht="70.5" customHeight="1" x14ac:dyDescent="0.35">
      <c r="A14" s="135">
        <v>6</v>
      </c>
      <c r="B14" s="138" t="s">
        <v>17</v>
      </c>
      <c r="C14" s="141" t="s">
        <v>62</v>
      </c>
      <c r="D14" s="131" t="s">
        <v>64</v>
      </c>
      <c r="E14" s="131" t="s">
        <v>66</v>
      </c>
      <c r="F14" s="131" t="s">
        <v>68</v>
      </c>
      <c r="G14" s="131" t="s">
        <v>21</v>
      </c>
      <c r="H14" s="131" t="s">
        <v>78</v>
      </c>
      <c r="I14" s="170"/>
      <c r="J14" s="160"/>
      <c r="K14" s="160"/>
    </row>
    <row r="15" spans="1:11" ht="15" thickBot="1" x14ac:dyDescent="0.4">
      <c r="A15" s="136"/>
      <c r="B15" s="139"/>
      <c r="C15" s="142"/>
      <c r="D15" s="151"/>
      <c r="E15" s="132"/>
      <c r="F15" s="151"/>
      <c r="G15" s="151"/>
      <c r="H15" s="157"/>
      <c r="I15" s="170"/>
      <c r="J15" s="160"/>
      <c r="K15" s="160"/>
    </row>
    <row r="16" spans="1:11" ht="95.5" customHeight="1" thickBot="1" x14ac:dyDescent="0.4">
      <c r="A16" s="137"/>
      <c r="B16" s="140"/>
      <c r="C16" s="143"/>
      <c r="D16" s="132"/>
      <c r="E16" s="50" t="s">
        <v>67</v>
      </c>
      <c r="F16" s="132"/>
      <c r="G16" s="132"/>
      <c r="H16" s="158"/>
      <c r="I16" s="170"/>
      <c r="J16" s="160"/>
      <c r="K16" s="160"/>
    </row>
    <row r="17" spans="1:11" ht="72.5" customHeight="1" x14ac:dyDescent="0.35">
      <c r="A17" s="127">
        <v>7</v>
      </c>
      <c r="B17" s="125" t="s">
        <v>15</v>
      </c>
      <c r="C17" s="51" t="s">
        <v>11</v>
      </c>
      <c r="D17" s="118" t="s">
        <v>22</v>
      </c>
      <c r="E17" s="118" t="s">
        <v>65</v>
      </c>
      <c r="F17" s="118" t="s">
        <v>63</v>
      </c>
      <c r="G17" s="52" t="s">
        <v>23</v>
      </c>
      <c r="H17" s="118" t="s">
        <v>80</v>
      </c>
      <c r="I17" s="170"/>
      <c r="J17" s="160"/>
      <c r="K17" s="160"/>
    </row>
    <row r="18" spans="1:11" ht="119.5" customHeight="1" thickBot="1" x14ac:dyDescent="0.4">
      <c r="A18" s="128"/>
      <c r="B18" s="126"/>
      <c r="C18" s="53" t="s">
        <v>12</v>
      </c>
      <c r="D18" s="119"/>
      <c r="E18" s="119"/>
      <c r="F18" s="119"/>
      <c r="G18" s="54" t="s">
        <v>20</v>
      </c>
      <c r="H18" s="164"/>
      <c r="I18" s="170"/>
      <c r="J18" s="160"/>
      <c r="K18" s="160"/>
    </row>
    <row r="19" spans="1:11" ht="144" customHeight="1" thickBot="1" x14ac:dyDescent="0.4">
      <c r="A19" s="116">
        <v>8</v>
      </c>
      <c r="B19" s="114" t="s">
        <v>16</v>
      </c>
      <c r="C19" s="55" t="s">
        <v>11</v>
      </c>
      <c r="D19" s="112" t="s">
        <v>24</v>
      </c>
      <c r="E19" s="120" t="s">
        <v>70</v>
      </c>
      <c r="F19" s="120" t="s">
        <v>69</v>
      </c>
      <c r="G19" s="56" t="s">
        <v>25</v>
      </c>
      <c r="H19" s="120" t="s">
        <v>82</v>
      </c>
      <c r="I19" s="170"/>
      <c r="J19" s="160"/>
      <c r="K19" s="160"/>
    </row>
    <row r="20" spans="1:11" ht="87.75" customHeight="1" thickBot="1" x14ac:dyDescent="0.4">
      <c r="A20" s="117"/>
      <c r="B20" s="115"/>
      <c r="C20" s="57" t="s">
        <v>12</v>
      </c>
      <c r="D20" s="113" t="s">
        <v>192</v>
      </c>
      <c r="E20" s="121"/>
      <c r="F20" s="121"/>
      <c r="G20" s="56"/>
      <c r="H20" s="121"/>
      <c r="I20" s="170"/>
      <c r="J20" s="160"/>
      <c r="K20" s="160"/>
    </row>
    <row r="21" spans="1:11" ht="77.25" customHeight="1" thickBot="1" x14ac:dyDescent="0.4">
      <c r="A21" s="58">
        <v>9</v>
      </c>
      <c r="B21" s="59" t="s">
        <v>18</v>
      </c>
      <c r="C21" s="60" t="s">
        <v>12</v>
      </c>
      <c r="D21" s="61" t="s">
        <v>26</v>
      </c>
      <c r="E21" s="61" t="s">
        <v>71</v>
      </c>
      <c r="F21" s="62" t="s">
        <v>69</v>
      </c>
      <c r="G21" s="63" t="s">
        <v>27</v>
      </c>
      <c r="H21" s="165" t="s">
        <v>81</v>
      </c>
      <c r="I21" s="170"/>
      <c r="J21" s="160"/>
      <c r="K21" s="160"/>
    </row>
    <row r="22" spans="1:11" ht="96.5" customHeight="1" thickBot="1" x14ac:dyDescent="0.4">
      <c r="A22" s="64">
        <v>10</v>
      </c>
      <c r="B22" s="65" t="s">
        <v>19</v>
      </c>
      <c r="C22" s="66" t="s">
        <v>12</v>
      </c>
      <c r="D22" s="67" t="s">
        <v>28</v>
      </c>
      <c r="E22" s="67"/>
      <c r="F22" s="68" t="s">
        <v>72</v>
      </c>
      <c r="G22" s="67" t="s">
        <v>29</v>
      </c>
      <c r="H22" s="166"/>
      <c r="I22" s="171"/>
      <c r="J22" s="161"/>
      <c r="K22" s="161"/>
    </row>
  </sheetData>
  <mergeCells count="36">
    <mergeCell ref="G14:G16"/>
    <mergeCell ref="H14:H16"/>
    <mergeCell ref="J3:J22"/>
    <mergeCell ref="K3:K22"/>
    <mergeCell ref="F14:F16"/>
    <mergeCell ref="F7:F8"/>
    <mergeCell ref="F19:F20"/>
    <mergeCell ref="H17:H18"/>
    <mergeCell ref="H21:H22"/>
    <mergeCell ref="H19:H20"/>
    <mergeCell ref="I3:I4"/>
    <mergeCell ref="I6:I9"/>
    <mergeCell ref="I10:I22"/>
    <mergeCell ref="H7:H8"/>
    <mergeCell ref="H12:H13"/>
    <mergeCell ref="F17:F18"/>
    <mergeCell ref="B17:B18"/>
    <mergeCell ref="A17:A18"/>
    <mergeCell ref="B6:B8"/>
    <mergeCell ref="E14:E15"/>
    <mergeCell ref="A12:A13"/>
    <mergeCell ref="A14:A16"/>
    <mergeCell ref="B14:B16"/>
    <mergeCell ref="C14:C16"/>
    <mergeCell ref="D6:D8"/>
    <mergeCell ref="B12:B13"/>
    <mergeCell ref="D14:D16"/>
    <mergeCell ref="C11:D11"/>
    <mergeCell ref="B19:B20"/>
    <mergeCell ref="A19:A20"/>
    <mergeCell ref="E17:E18"/>
    <mergeCell ref="E19:E20"/>
    <mergeCell ref="A3:A5"/>
    <mergeCell ref="D17:D18"/>
    <mergeCell ref="D3:D4"/>
    <mergeCell ref="B3:B5"/>
  </mergeCells>
  <hyperlinks>
    <hyperlink ref="D5" r:id="rId1" xr:uid="{4F7C6B64-3B9D-4328-A920-012E695BA586}"/>
    <hyperlink ref="D5:E5" r:id="rId2" display="link proceso" xr:uid="{D1D3A7E7-543B-46B9-B0D3-65BFBDAC1D93}"/>
    <hyperlink ref="G5" r:id="rId3" xr:uid="{261A83B0-412A-4614-83AF-1CDAEC0700F4}"/>
    <hyperlink ref="G7" r:id="rId4" xr:uid="{42046EE1-1D40-4807-9184-9CE752517E2F}"/>
    <hyperlink ref="G8" r:id="rId5" xr:uid="{E26974E7-D54A-400B-A7BB-439B9E64FFA9}"/>
    <hyperlink ref="D10" r:id="rId6" xr:uid="{3BF8FA15-0D95-46BD-90D4-623519BE48CD}"/>
    <hyperlink ref="C11" r:id="rId7" xr:uid="{6A47C5ED-371C-422E-9273-26507BF6334B}"/>
    <hyperlink ref="D20" r:id="rId8" xr:uid="{90A75B5A-F410-4C67-A1C5-C50F107A9F75}"/>
    <hyperlink ref="D13" r:id="rId9" xr:uid="{D7E88DCC-1482-4366-B7E3-73BA5020F80D}"/>
  </hyperlinks>
  <pageMargins left="0.7" right="0.7" top="0.75" bottom="0.75" header="0.3" footer="0.3"/>
  <pageSetup paperSize="9" orientation="portrait" verticalDpi="360"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CEE6D-8FDD-40CD-822C-78D46FC60F2B}">
  <dimension ref="A2:M49"/>
  <sheetViews>
    <sheetView topLeftCell="A7" workbookViewId="0">
      <selection activeCell="A7" sqref="A1:XFD1048576"/>
    </sheetView>
  </sheetViews>
  <sheetFormatPr baseColWidth="10" defaultRowHeight="14.5" x14ac:dyDescent="0.35"/>
  <cols>
    <col min="1" max="1" width="4" bestFit="1" customWidth="1"/>
    <col min="2" max="2" width="22.1796875" style="7" bestFit="1" customWidth="1"/>
    <col min="3" max="3" width="17.54296875" style="7" customWidth="1"/>
    <col min="4" max="4" width="18.1796875" style="7" customWidth="1"/>
    <col min="5" max="5" width="17.81640625" style="7" customWidth="1"/>
    <col min="6" max="6" width="12.1796875" customWidth="1"/>
    <col min="7" max="7" width="17.6328125" customWidth="1"/>
    <col min="8" max="8" width="18.7265625" customWidth="1"/>
    <col min="9" max="9" width="16.7265625" customWidth="1"/>
    <col min="10" max="10" width="19.7265625" bestFit="1" customWidth="1"/>
    <col min="11" max="11" width="16.54296875" bestFit="1" customWidth="1"/>
    <col min="12" max="12" width="19.81640625" customWidth="1"/>
    <col min="13" max="13" width="17.453125" bestFit="1" customWidth="1"/>
  </cols>
  <sheetData>
    <row r="2" spans="1:13" ht="31" x14ac:dyDescent="0.35">
      <c r="A2" s="70" t="s">
        <v>117</v>
      </c>
      <c r="B2" s="70" t="s">
        <v>118</v>
      </c>
      <c r="C2" s="70" t="s">
        <v>119</v>
      </c>
      <c r="D2" s="70" t="s">
        <v>120</v>
      </c>
      <c r="E2" s="70" t="s">
        <v>121</v>
      </c>
      <c r="F2" s="71" t="s">
        <v>122</v>
      </c>
      <c r="G2" s="71" t="s">
        <v>123</v>
      </c>
      <c r="H2" s="71" t="s">
        <v>124</v>
      </c>
      <c r="I2" s="71" t="s">
        <v>125</v>
      </c>
      <c r="J2" s="70" t="s">
        <v>126</v>
      </c>
      <c r="K2" s="72" t="s">
        <v>127</v>
      </c>
      <c r="L2" s="70" t="s">
        <v>128</v>
      </c>
      <c r="M2" s="72" t="s">
        <v>127</v>
      </c>
    </row>
    <row r="3" spans="1:13" ht="15.5" x14ac:dyDescent="0.35">
      <c r="A3" s="73">
        <v>1</v>
      </c>
      <c r="B3" s="74" t="s">
        <v>129</v>
      </c>
      <c r="C3" s="75" t="s">
        <v>130</v>
      </c>
      <c r="D3" s="74" t="s">
        <v>131</v>
      </c>
      <c r="E3" s="74" t="s">
        <v>131</v>
      </c>
      <c r="F3" s="76" t="s">
        <v>132</v>
      </c>
      <c r="G3" s="77">
        <v>20</v>
      </c>
      <c r="H3" s="78">
        <v>18</v>
      </c>
      <c r="I3" s="79">
        <f>+H3/2</f>
        <v>9</v>
      </c>
      <c r="J3" s="79">
        <v>5</v>
      </c>
      <c r="K3" s="80">
        <f>+J3*400000</f>
        <v>2000000</v>
      </c>
      <c r="L3" s="79">
        <f>+J3</f>
        <v>5</v>
      </c>
      <c r="M3" s="80">
        <f>+L3*800000</f>
        <v>4000000</v>
      </c>
    </row>
    <row r="4" spans="1:13" ht="15.5" x14ac:dyDescent="0.35">
      <c r="A4" s="73">
        <v>2</v>
      </c>
      <c r="B4" s="74" t="s">
        <v>133</v>
      </c>
      <c r="C4" s="75" t="s">
        <v>130</v>
      </c>
      <c r="D4" s="74" t="s">
        <v>131</v>
      </c>
      <c r="E4" s="74" t="s">
        <v>131</v>
      </c>
      <c r="F4" s="76" t="s">
        <v>132</v>
      </c>
      <c r="G4" s="77">
        <v>20</v>
      </c>
      <c r="H4" s="78">
        <v>15</v>
      </c>
      <c r="I4" s="79">
        <v>9</v>
      </c>
      <c r="J4" s="79">
        <v>5</v>
      </c>
      <c r="K4" s="80">
        <f t="shared" ref="K4:K48" si="0">+J4*400000</f>
        <v>2000000</v>
      </c>
      <c r="L4" s="79">
        <v>5</v>
      </c>
      <c r="M4" s="80">
        <f t="shared" ref="M4:M48" si="1">+L4*800000</f>
        <v>4000000</v>
      </c>
    </row>
    <row r="5" spans="1:13" ht="15.5" x14ac:dyDescent="0.35">
      <c r="A5" s="73">
        <v>3</v>
      </c>
      <c r="B5" s="74" t="s">
        <v>134</v>
      </c>
      <c r="C5" s="75" t="s">
        <v>130</v>
      </c>
      <c r="D5" s="74" t="s">
        <v>131</v>
      </c>
      <c r="E5" s="74" t="s">
        <v>131</v>
      </c>
      <c r="F5" s="76" t="s">
        <v>135</v>
      </c>
      <c r="G5" s="77">
        <v>20</v>
      </c>
      <c r="H5" s="78">
        <v>15</v>
      </c>
      <c r="I5" s="79">
        <v>9</v>
      </c>
      <c r="J5" s="79">
        <v>5</v>
      </c>
      <c r="K5" s="80">
        <f t="shared" si="0"/>
        <v>2000000</v>
      </c>
      <c r="L5" s="79">
        <f t="shared" ref="L5:L48" si="2">+J5</f>
        <v>5</v>
      </c>
      <c r="M5" s="80">
        <f t="shared" si="1"/>
        <v>4000000</v>
      </c>
    </row>
    <row r="6" spans="1:13" ht="15.5" x14ac:dyDescent="0.35">
      <c r="A6" s="73">
        <v>4</v>
      </c>
      <c r="B6" s="81" t="s">
        <v>136</v>
      </c>
      <c r="C6" s="75" t="s">
        <v>130</v>
      </c>
      <c r="D6" s="81" t="s">
        <v>131</v>
      </c>
      <c r="E6" s="81" t="s">
        <v>131</v>
      </c>
      <c r="F6" s="82" t="s">
        <v>132</v>
      </c>
      <c r="G6" s="83">
        <v>20</v>
      </c>
      <c r="H6" s="84">
        <v>20</v>
      </c>
      <c r="I6" s="79">
        <f t="shared" ref="I6:I48" si="3">+H6/2</f>
        <v>10</v>
      </c>
      <c r="J6" s="79">
        <v>7</v>
      </c>
      <c r="K6" s="80">
        <f t="shared" si="0"/>
        <v>2800000</v>
      </c>
      <c r="L6" s="79">
        <f t="shared" si="2"/>
        <v>7</v>
      </c>
      <c r="M6" s="80">
        <f t="shared" si="1"/>
        <v>5600000</v>
      </c>
    </row>
    <row r="7" spans="1:13" ht="31" x14ac:dyDescent="0.35">
      <c r="A7" s="73">
        <v>5</v>
      </c>
      <c r="B7" s="75" t="s">
        <v>137</v>
      </c>
      <c r="C7" s="75" t="s">
        <v>138</v>
      </c>
      <c r="D7" s="75" t="s">
        <v>139</v>
      </c>
      <c r="E7" s="75" t="s">
        <v>139</v>
      </c>
      <c r="F7" s="85" t="s">
        <v>140</v>
      </c>
      <c r="G7" s="86">
        <v>10</v>
      </c>
      <c r="H7" s="78">
        <v>10</v>
      </c>
      <c r="I7" s="79">
        <f t="shared" si="3"/>
        <v>5</v>
      </c>
      <c r="J7" s="79">
        <v>4</v>
      </c>
      <c r="K7" s="80">
        <f t="shared" si="0"/>
        <v>1600000</v>
      </c>
      <c r="L7" s="79">
        <f t="shared" si="2"/>
        <v>4</v>
      </c>
      <c r="M7" s="80">
        <f t="shared" si="1"/>
        <v>3200000</v>
      </c>
    </row>
    <row r="8" spans="1:13" ht="15.5" x14ac:dyDescent="0.35">
      <c r="A8" s="73">
        <v>6</v>
      </c>
      <c r="B8" s="74" t="s">
        <v>141</v>
      </c>
      <c r="C8" s="75" t="s">
        <v>138</v>
      </c>
      <c r="D8" s="74" t="s">
        <v>139</v>
      </c>
      <c r="E8" s="74" t="s">
        <v>139</v>
      </c>
      <c r="F8" s="87" t="s">
        <v>140</v>
      </c>
      <c r="G8" s="78">
        <v>15</v>
      </c>
      <c r="H8" s="86">
        <v>10</v>
      </c>
      <c r="I8" s="79">
        <f t="shared" si="3"/>
        <v>5</v>
      </c>
      <c r="J8" s="79">
        <v>3</v>
      </c>
      <c r="K8" s="80">
        <f t="shared" si="0"/>
        <v>1200000</v>
      </c>
      <c r="L8" s="79">
        <f t="shared" si="2"/>
        <v>3</v>
      </c>
      <c r="M8" s="80">
        <f t="shared" si="1"/>
        <v>2400000</v>
      </c>
    </row>
    <row r="9" spans="1:13" ht="15.5" x14ac:dyDescent="0.35">
      <c r="A9" s="73">
        <v>7</v>
      </c>
      <c r="B9" s="75" t="s">
        <v>142</v>
      </c>
      <c r="C9" s="75" t="s">
        <v>130</v>
      </c>
      <c r="D9" s="75" t="s">
        <v>139</v>
      </c>
      <c r="E9" s="75" t="s">
        <v>139</v>
      </c>
      <c r="F9" s="85" t="s">
        <v>135</v>
      </c>
      <c r="G9" s="86">
        <v>20</v>
      </c>
      <c r="H9" s="86">
        <v>15</v>
      </c>
      <c r="I9" s="79">
        <f t="shared" si="3"/>
        <v>7.5</v>
      </c>
      <c r="J9" s="79">
        <v>5</v>
      </c>
      <c r="K9" s="80">
        <f t="shared" si="0"/>
        <v>2000000</v>
      </c>
      <c r="L9" s="79">
        <f t="shared" si="2"/>
        <v>5</v>
      </c>
      <c r="M9" s="80">
        <f t="shared" si="1"/>
        <v>4000000</v>
      </c>
    </row>
    <row r="10" spans="1:13" ht="15.5" x14ac:dyDescent="0.35">
      <c r="A10" s="73">
        <v>8</v>
      </c>
      <c r="B10" s="74" t="s">
        <v>143</v>
      </c>
      <c r="C10" s="75" t="s">
        <v>130</v>
      </c>
      <c r="D10" s="75" t="s">
        <v>139</v>
      </c>
      <c r="E10" s="75" t="s">
        <v>139</v>
      </c>
      <c r="F10" s="87" t="s">
        <v>132</v>
      </c>
      <c r="G10" s="78">
        <v>20</v>
      </c>
      <c r="H10" s="78">
        <v>18</v>
      </c>
      <c r="I10" s="79">
        <f t="shared" si="3"/>
        <v>9</v>
      </c>
      <c r="J10" s="79">
        <v>6</v>
      </c>
      <c r="K10" s="80">
        <f t="shared" si="0"/>
        <v>2400000</v>
      </c>
      <c r="L10" s="79">
        <f t="shared" si="2"/>
        <v>6</v>
      </c>
      <c r="M10" s="80">
        <f t="shared" si="1"/>
        <v>4800000</v>
      </c>
    </row>
    <row r="11" spans="1:13" ht="15.5" x14ac:dyDescent="0.35">
      <c r="A11" s="73">
        <v>9</v>
      </c>
      <c r="B11" s="74" t="s">
        <v>144</v>
      </c>
      <c r="C11" s="75" t="s">
        <v>130</v>
      </c>
      <c r="D11" s="75" t="s">
        <v>139</v>
      </c>
      <c r="E11" s="75" t="s">
        <v>139</v>
      </c>
      <c r="F11" s="87" t="s">
        <v>132</v>
      </c>
      <c r="G11" s="78">
        <v>20</v>
      </c>
      <c r="H11" s="78">
        <v>18</v>
      </c>
      <c r="I11" s="79">
        <f t="shared" si="3"/>
        <v>9</v>
      </c>
      <c r="J11" s="79">
        <v>6</v>
      </c>
      <c r="K11" s="80">
        <f t="shared" si="0"/>
        <v>2400000</v>
      </c>
      <c r="L11" s="79">
        <f t="shared" si="2"/>
        <v>6</v>
      </c>
      <c r="M11" s="80">
        <f t="shared" si="1"/>
        <v>4800000</v>
      </c>
    </row>
    <row r="12" spans="1:13" ht="15.5" x14ac:dyDescent="0.35">
      <c r="A12" s="73">
        <v>10</v>
      </c>
      <c r="B12" s="74" t="s">
        <v>145</v>
      </c>
      <c r="C12" s="75" t="s">
        <v>130</v>
      </c>
      <c r="D12" s="75" t="s">
        <v>146</v>
      </c>
      <c r="E12" s="75" t="s">
        <v>139</v>
      </c>
      <c r="F12" s="87" t="s">
        <v>132</v>
      </c>
      <c r="G12" s="78">
        <v>20</v>
      </c>
      <c r="H12" s="78">
        <v>15</v>
      </c>
      <c r="I12" s="79">
        <f t="shared" si="3"/>
        <v>7.5</v>
      </c>
      <c r="J12" s="79">
        <v>6</v>
      </c>
      <c r="K12" s="80">
        <f t="shared" si="0"/>
        <v>2400000</v>
      </c>
      <c r="L12" s="79">
        <f t="shared" si="2"/>
        <v>6</v>
      </c>
      <c r="M12" s="80">
        <f t="shared" si="1"/>
        <v>4800000</v>
      </c>
    </row>
    <row r="13" spans="1:13" ht="15.5" x14ac:dyDescent="0.35">
      <c r="A13" s="73">
        <v>11</v>
      </c>
      <c r="B13" s="74" t="s">
        <v>147</v>
      </c>
      <c r="C13" s="75" t="s">
        <v>130</v>
      </c>
      <c r="D13" s="75" t="s">
        <v>146</v>
      </c>
      <c r="E13" s="75" t="s">
        <v>139</v>
      </c>
      <c r="F13" s="87" t="s">
        <v>135</v>
      </c>
      <c r="G13" s="78">
        <v>15</v>
      </c>
      <c r="H13" s="78">
        <v>10</v>
      </c>
      <c r="I13" s="79">
        <f t="shared" si="3"/>
        <v>5</v>
      </c>
      <c r="J13" s="79">
        <v>4</v>
      </c>
      <c r="K13" s="80">
        <f t="shared" si="0"/>
        <v>1600000</v>
      </c>
      <c r="L13" s="79">
        <f t="shared" si="2"/>
        <v>4</v>
      </c>
      <c r="M13" s="80">
        <f t="shared" si="1"/>
        <v>3200000</v>
      </c>
    </row>
    <row r="14" spans="1:13" ht="15.5" x14ac:dyDescent="0.35">
      <c r="A14" s="73">
        <v>12</v>
      </c>
      <c r="B14" s="74" t="s">
        <v>148</v>
      </c>
      <c r="C14" s="75" t="s">
        <v>130</v>
      </c>
      <c r="D14" s="75" t="s">
        <v>146</v>
      </c>
      <c r="E14" s="75" t="s">
        <v>139</v>
      </c>
      <c r="F14" s="87" t="s">
        <v>140</v>
      </c>
      <c r="G14" s="78">
        <v>10</v>
      </c>
      <c r="H14" s="78">
        <v>10</v>
      </c>
      <c r="I14" s="79">
        <f t="shared" si="3"/>
        <v>5</v>
      </c>
      <c r="J14" s="79">
        <v>3</v>
      </c>
      <c r="K14" s="80">
        <f t="shared" si="0"/>
        <v>1200000</v>
      </c>
      <c r="L14" s="79">
        <v>3</v>
      </c>
      <c r="M14" s="80">
        <f t="shared" si="1"/>
        <v>2400000</v>
      </c>
    </row>
    <row r="15" spans="1:13" ht="15.5" x14ac:dyDescent="0.35">
      <c r="A15" s="73">
        <v>13</v>
      </c>
      <c r="B15" s="74" t="s">
        <v>149</v>
      </c>
      <c r="C15" s="75" t="s">
        <v>130</v>
      </c>
      <c r="D15" s="75" t="s">
        <v>139</v>
      </c>
      <c r="E15" s="75" t="s">
        <v>139</v>
      </c>
      <c r="F15" s="87" t="s">
        <v>132</v>
      </c>
      <c r="G15" s="78">
        <v>15</v>
      </c>
      <c r="H15" s="78">
        <v>10</v>
      </c>
      <c r="I15" s="79">
        <f t="shared" si="3"/>
        <v>5</v>
      </c>
      <c r="J15" s="79">
        <v>4</v>
      </c>
      <c r="K15" s="80">
        <f t="shared" si="0"/>
        <v>1600000</v>
      </c>
      <c r="L15" s="79">
        <f t="shared" si="2"/>
        <v>4</v>
      </c>
      <c r="M15" s="80">
        <f t="shared" si="1"/>
        <v>3200000</v>
      </c>
    </row>
    <row r="16" spans="1:13" ht="15.5" x14ac:dyDescent="0.35">
      <c r="A16" s="73">
        <v>14</v>
      </c>
      <c r="B16" s="75" t="s">
        <v>150</v>
      </c>
      <c r="C16" s="75" t="s">
        <v>130</v>
      </c>
      <c r="D16" s="75" t="s">
        <v>139</v>
      </c>
      <c r="E16" s="75" t="s">
        <v>139</v>
      </c>
      <c r="F16" s="85" t="s">
        <v>132</v>
      </c>
      <c r="G16" s="86">
        <v>15</v>
      </c>
      <c r="H16" s="86">
        <v>15</v>
      </c>
      <c r="I16" s="79">
        <f t="shared" si="3"/>
        <v>7.5</v>
      </c>
      <c r="J16" s="79">
        <v>6</v>
      </c>
      <c r="K16" s="80">
        <f t="shared" si="0"/>
        <v>2400000</v>
      </c>
      <c r="L16" s="79">
        <f t="shared" si="2"/>
        <v>6</v>
      </c>
      <c r="M16" s="80">
        <f t="shared" si="1"/>
        <v>4800000</v>
      </c>
    </row>
    <row r="17" spans="1:13" ht="15.5" x14ac:dyDescent="0.35">
      <c r="A17" s="73">
        <v>15</v>
      </c>
      <c r="B17" s="74" t="s">
        <v>151</v>
      </c>
      <c r="C17" s="75" t="s">
        <v>130</v>
      </c>
      <c r="D17" s="75" t="s">
        <v>146</v>
      </c>
      <c r="E17" s="75" t="s">
        <v>139</v>
      </c>
      <c r="F17" s="87" t="s">
        <v>135</v>
      </c>
      <c r="G17" s="78">
        <v>20</v>
      </c>
      <c r="H17" s="78">
        <v>20</v>
      </c>
      <c r="I17" s="79">
        <f t="shared" si="3"/>
        <v>10</v>
      </c>
      <c r="J17" s="79">
        <v>6</v>
      </c>
      <c r="K17" s="80">
        <f t="shared" si="0"/>
        <v>2400000</v>
      </c>
      <c r="L17" s="79">
        <f t="shared" si="2"/>
        <v>6</v>
      </c>
      <c r="M17" s="80">
        <f t="shared" si="1"/>
        <v>4800000</v>
      </c>
    </row>
    <row r="18" spans="1:13" ht="15.5" x14ac:dyDescent="0.35">
      <c r="A18" s="73">
        <v>16</v>
      </c>
      <c r="B18" s="75" t="s">
        <v>152</v>
      </c>
      <c r="C18" s="75" t="s">
        <v>130</v>
      </c>
      <c r="D18" s="75" t="s">
        <v>139</v>
      </c>
      <c r="E18" s="75" t="s">
        <v>139</v>
      </c>
      <c r="F18" s="85" t="s">
        <v>132</v>
      </c>
      <c r="G18" s="86">
        <v>30</v>
      </c>
      <c r="H18" s="86">
        <v>25</v>
      </c>
      <c r="I18" s="79">
        <f t="shared" si="3"/>
        <v>12.5</v>
      </c>
      <c r="J18" s="79">
        <v>7</v>
      </c>
      <c r="K18" s="80">
        <f t="shared" si="0"/>
        <v>2800000</v>
      </c>
      <c r="L18" s="79">
        <f t="shared" si="2"/>
        <v>7</v>
      </c>
      <c r="M18" s="80">
        <f t="shared" si="1"/>
        <v>5600000</v>
      </c>
    </row>
    <row r="19" spans="1:13" ht="15.5" x14ac:dyDescent="0.35">
      <c r="A19" s="73">
        <v>17</v>
      </c>
      <c r="B19" s="74" t="s">
        <v>153</v>
      </c>
      <c r="C19" s="75" t="s">
        <v>130</v>
      </c>
      <c r="D19" s="75" t="s">
        <v>146</v>
      </c>
      <c r="E19" s="75" t="s">
        <v>139</v>
      </c>
      <c r="F19" s="87" t="s">
        <v>140</v>
      </c>
      <c r="G19" s="78">
        <v>15</v>
      </c>
      <c r="H19" s="78">
        <v>15</v>
      </c>
      <c r="I19" s="79">
        <f t="shared" si="3"/>
        <v>7.5</v>
      </c>
      <c r="J19" s="79">
        <v>4</v>
      </c>
      <c r="K19" s="80">
        <f t="shared" si="0"/>
        <v>1600000</v>
      </c>
      <c r="L19" s="79">
        <f t="shared" si="2"/>
        <v>4</v>
      </c>
      <c r="M19" s="80">
        <f t="shared" si="1"/>
        <v>3200000</v>
      </c>
    </row>
    <row r="20" spans="1:13" ht="15.5" x14ac:dyDescent="0.35">
      <c r="A20" s="73">
        <v>18</v>
      </c>
      <c r="B20" s="74" t="s">
        <v>154</v>
      </c>
      <c r="C20" s="75" t="s">
        <v>130</v>
      </c>
      <c r="D20" s="75" t="s">
        <v>139</v>
      </c>
      <c r="E20" s="75" t="s">
        <v>139</v>
      </c>
      <c r="F20" s="87" t="s">
        <v>135</v>
      </c>
      <c r="G20" s="78">
        <v>15</v>
      </c>
      <c r="H20" s="78">
        <v>15</v>
      </c>
      <c r="I20" s="79">
        <f t="shared" si="3"/>
        <v>7.5</v>
      </c>
      <c r="J20" s="79">
        <v>4</v>
      </c>
      <c r="K20" s="80">
        <f t="shared" si="0"/>
        <v>1600000</v>
      </c>
      <c r="L20" s="79">
        <f t="shared" si="2"/>
        <v>4</v>
      </c>
      <c r="M20" s="80">
        <f t="shared" si="1"/>
        <v>3200000</v>
      </c>
    </row>
    <row r="21" spans="1:13" ht="15.5" x14ac:dyDescent="0.35">
      <c r="A21" s="73">
        <v>19</v>
      </c>
      <c r="B21" s="74" t="s">
        <v>155</v>
      </c>
      <c r="C21" s="75" t="s">
        <v>130</v>
      </c>
      <c r="D21" s="75" t="s">
        <v>139</v>
      </c>
      <c r="E21" s="75" t="s">
        <v>139</v>
      </c>
      <c r="F21" s="87" t="s">
        <v>132</v>
      </c>
      <c r="G21" s="78">
        <v>15</v>
      </c>
      <c r="H21" s="78">
        <v>15</v>
      </c>
      <c r="I21" s="79">
        <f t="shared" si="3"/>
        <v>7.5</v>
      </c>
      <c r="J21" s="79">
        <v>4</v>
      </c>
      <c r="K21" s="80">
        <f t="shared" si="0"/>
        <v>1600000</v>
      </c>
      <c r="L21" s="79">
        <f t="shared" si="2"/>
        <v>4</v>
      </c>
      <c r="M21" s="80">
        <f t="shared" si="1"/>
        <v>3200000</v>
      </c>
    </row>
    <row r="22" spans="1:13" ht="15.5" x14ac:dyDescent="0.35">
      <c r="A22" s="73">
        <v>20</v>
      </c>
      <c r="B22" s="75" t="s">
        <v>156</v>
      </c>
      <c r="C22" s="75" t="s">
        <v>130</v>
      </c>
      <c r="D22" s="75" t="s">
        <v>139</v>
      </c>
      <c r="E22" s="75" t="s">
        <v>139</v>
      </c>
      <c r="F22" s="85" t="s">
        <v>132</v>
      </c>
      <c r="G22" s="86">
        <v>20</v>
      </c>
      <c r="H22" s="86">
        <v>15</v>
      </c>
      <c r="I22" s="79">
        <f t="shared" si="3"/>
        <v>7.5</v>
      </c>
      <c r="J22" s="79">
        <v>5</v>
      </c>
      <c r="K22" s="80">
        <f t="shared" si="0"/>
        <v>2000000</v>
      </c>
      <c r="L22" s="79">
        <f t="shared" si="2"/>
        <v>5</v>
      </c>
      <c r="M22" s="80">
        <f t="shared" si="1"/>
        <v>4000000</v>
      </c>
    </row>
    <row r="23" spans="1:13" ht="15.5" x14ac:dyDescent="0.35">
      <c r="A23" s="73">
        <v>21</v>
      </c>
      <c r="B23" s="74" t="s">
        <v>157</v>
      </c>
      <c r="C23" s="75" t="s">
        <v>130</v>
      </c>
      <c r="D23" s="75" t="s">
        <v>139</v>
      </c>
      <c r="E23" s="75" t="s">
        <v>139</v>
      </c>
      <c r="F23" s="87" t="s">
        <v>140</v>
      </c>
      <c r="G23" s="78">
        <v>15</v>
      </c>
      <c r="H23" s="78">
        <v>10</v>
      </c>
      <c r="I23" s="79">
        <v>8</v>
      </c>
      <c r="J23" s="79">
        <v>5</v>
      </c>
      <c r="K23" s="80">
        <f t="shared" si="0"/>
        <v>2000000</v>
      </c>
      <c r="L23" s="79">
        <f t="shared" si="2"/>
        <v>5</v>
      </c>
      <c r="M23" s="80">
        <f t="shared" si="1"/>
        <v>4000000</v>
      </c>
    </row>
    <row r="24" spans="1:13" ht="15.5" x14ac:dyDescent="0.35">
      <c r="A24" s="73">
        <v>22</v>
      </c>
      <c r="B24" s="74" t="s">
        <v>158</v>
      </c>
      <c r="C24" s="74" t="s">
        <v>159</v>
      </c>
      <c r="D24" s="74"/>
      <c r="E24" s="74" t="s">
        <v>131</v>
      </c>
      <c r="F24" s="76" t="s">
        <v>132</v>
      </c>
      <c r="G24" s="77">
        <v>35</v>
      </c>
      <c r="H24" s="78">
        <v>20</v>
      </c>
      <c r="I24" s="79">
        <v>18</v>
      </c>
      <c r="J24" s="79">
        <v>12</v>
      </c>
      <c r="K24" s="80">
        <f>+J24*400000</f>
        <v>4800000</v>
      </c>
      <c r="L24" s="79">
        <v>12</v>
      </c>
      <c r="M24" s="80">
        <f t="shared" si="1"/>
        <v>9600000</v>
      </c>
    </row>
    <row r="25" spans="1:13" ht="15.5" x14ac:dyDescent="0.35">
      <c r="A25" s="73">
        <v>23</v>
      </c>
      <c r="B25" s="81" t="s">
        <v>160</v>
      </c>
      <c r="C25" s="81" t="s">
        <v>159</v>
      </c>
      <c r="D25" s="81"/>
      <c r="E25" s="74" t="s">
        <v>131</v>
      </c>
      <c r="F25" s="88" t="s">
        <v>132</v>
      </c>
      <c r="G25" s="81">
        <v>40</v>
      </c>
      <c r="H25" s="89">
        <v>30</v>
      </c>
      <c r="I25" s="79">
        <f t="shared" si="3"/>
        <v>15</v>
      </c>
      <c r="J25" s="79">
        <v>10</v>
      </c>
      <c r="K25" s="80">
        <f t="shared" si="0"/>
        <v>4000000</v>
      </c>
      <c r="L25" s="79">
        <f t="shared" si="2"/>
        <v>10</v>
      </c>
      <c r="M25" s="80">
        <f t="shared" si="1"/>
        <v>8000000</v>
      </c>
    </row>
    <row r="26" spans="1:13" ht="15.5" x14ac:dyDescent="0.35">
      <c r="A26" s="73">
        <v>24</v>
      </c>
      <c r="B26" s="74" t="s">
        <v>161</v>
      </c>
      <c r="C26" s="74" t="s">
        <v>159</v>
      </c>
      <c r="D26" s="74"/>
      <c r="E26" s="74" t="s">
        <v>131</v>
      </c>
      <c r="F26" s="90" t="s">
        <v>132</v>
      </c>
      <c r="G26" s="74">
        <v>40</v>
      </c>
      <c r="H26" s="87">
        <v>35</v>
      </c>
      <c r="I26" s="79">
        <f t="shared" si="3"/>
        <v>17.5</v>
      </c>
      <c r="J26" s="79">
        <v>10</v>
      </c>
      <c r="K26" s="80">
        <f t="shared" si="0"/>
        <v>4000000</v>
      </c>
      <c r="L26" s="79">
        <f t="shared" si="2"/>
        <v>10</v>
      </c>
      <c r="M26" s="80">
        <f t="shared" si="1"/>
        <v>8000000</v>
      </c>
    </row>
    <row r="27" spans="1:13" ht="15.5" x14ac:dyDescent="0.35">
      <c r="A27" s="73">
        <v>25</v>
      </c>
      <c r="B27" s="175" t="s">
        <v>162</v>
      </c>
      <c r="C27" s="91"/>
      <c r="D27" s="91"/>
      <c r="E27" s="91"/>
      <c r="F27" s="92" t="s">
        <v>132</v>
      </c>
      <c r="G27" s="91">
        <v>25</v>
      </c>
      <c r="H27" s="93">
        <v>20</v>
      </c>
      <c r="I27" s="79">
        <f t="shared" si="3"/>
        <v>10</v>
      </c>
      <c r="J27" s="79">
        <v>4</v>
      </c>
      <c r="K27" s="80">
        <f t="shared" si="0"/>
        <v>1600000</v>
      </c>
      <c r="L27" s="79">
        <f t="shared" si="2"/>
        <v>4</v>
      </c>
      <c r="M27" s="80">
        <f t="shared" si="1"/>
        <v>3200000</v>
      </c>
    </row>
    <row r="28" spans="1:13" ht="15.5" x14ac:dyDescent="0.35">
      <c r="A28" s="73">
        <v>26</v>
      </c>
      <c r="B28" s="176"/>
      <c r="C28" s="94"/>
      <c r="D28" s="94"/>
      <c r="E28" s="94"/>
      <c r="F28" s="95"/>
      <c r="G28" s="96">
        <v>15</v>
      </c>
      <c r="H28" s="97">
        <v>10</v>
      </c>
      <c r="I28" s="79">
        <f t="shared" si="3"/>
        <v>5</v>
      </c>
      <c r="J28" s="79">
        <f t="shared" ref="J28:J46" si="4">+I28*0.4</f>
        <v>2</v>
      </c>
      <c r="K28" s="80">
        <f t="shared" si="0"/>
        <v>800000</v>
      </c>
      <c r="L28" s="79">
        <f t="shared" si="2"/>
        <v>2</v>
      </c>
      <c r="M28" s="80">
        <f t="shared" si="1"/>
        <v>1600000</v>
      </c>
    </row>
    <row r="29" spans="1:13" ht="15.5" x14ac:dyDescent="0.35">
      <c r="A29" s="73">
        <v>27</v>
      </c>
      <c r="B29" s="73" t="s">
        <v>163</v>
      </c>
      <c r="C29" s="73" t="s">
        <v>159</v>
      </c>
      <c r="D29" s="73"/>
      <c r="E29" s="74" t="s">
        <v>131</v>
      </c>
      <c r="F29" s="98" t="s">
        <v>132</v>
      </c>
      <c r="G29" s="99">
        <v>45</v>
      </c>
      <c r="H29" s="99">
        <v>40</v>
      </c>
      <c r="I29" s="79">
        <f t="shared" si="3"/>
        <v>20</v>
      </c>
      <c r="J29" s="79">
        <v>10</v>
      </c>
      <c r="K29" s="80">
        <f t="shared" si="0"/>
        <v>4000000</v>
      </c>
      <c r="L29" s="79">
        <v>8</v>
      </c>
      <c r="M29" s="80">
        <f t="shared" si="1"/>
        <v>6400000</v>
      </c>
    </row>
    <row r="30" spans="1:13" ht="15.5" x14ac:dyDescent="0.35">
      <c r="A30" s="73">
        <v>28</v>
      </c>
      <c r="B30" s="73" t="s">
        <v>164</v>
      </c>
      <c r="C30" s="73" t="s">
        <v>159</v>
      </c>
      <c r="D30" s="73"/>
      <c r="E30" s="74" t="s">
        <v>131</v>
      </c>
      <c r="F30" s="98" t="s">
        <v>132</v>
      </c>
      <c r="G30" s="99">
        <v>25</v>
      </c>
      <c r="H30" s="99">
        <v>25</v>
      </c>
      <c r="I30" s="79">
        <f t="shared" si="3"/>
        <v>12.5</v>
      </c>
      <c r="J30" s="79">
        <v>8</v>
      </c>
      <c r="K30" s="80">
        <f t="shared" si="0"/>
        <v>3200000</v>
      </c>
      <c r="L30" s="79">
        <f t="shared" si="2"/>
        <v>8</v>
      </c>
      <c r="M30" s="80">
        <f t="shared" si="1"/>
        <v>6400000</v>
      </c>
    </row>
    <row r="31" spans="1:13" ht="15.5" x14ac:dyDescent="0.35">
      <c r="A31" s="73">
        <v>29</v>
      </c>
      <c r="B31" s="73" t="s">
        <v>165</v>
      </c>
      <c r="C31" s="73" t="s">
        <v>159</v>
      </c>
      <c r="D31" s="73"/>
      <c r="E31" s="74" t="s">
        <v>131</v>
      </c>
      <c r="F31" s="100" t="s">
        <v>132</v>
      </c>
      <c r="G31" s="101">
        <v>20</v>
      </c>
      <c r="H31" s="101">
        <v>15</v>
      </c>
      <c r="I31" s="79">
        <f t="shared" si="3"/>
        <v>7.5</v>
      </c>
      <c r="J31" s="102">
        <v>5</v>
      </c>
      <c r="K31" s="80">
        <f t="shared" si="0"/>
        <v>2000000</v>
      </c>
      <c r="L31" s="102">
        <f t="shared" si="2"/>
        <v>5</v>
      </c>
      <c r="M31" s="80">
        <f t="shared" si="1"/>
        <v>4000000</v>
      </c>
    </row>
    <row r="32" spans="1:13" ht="15.5" x14ac:dyDescent="0.35">
      <c r="A32" s="73">
        <v>30</v>
      </c>
      <c r="B32" s="74" t="s">
        <v>166</v>
      </c>
      <c r="C32" s="74" t="s">
        <v>167</v>
      </c>
      <c r="D32" s="74"/>
      <c r="E32" s="74" t="s">
        <v>167</v>
      </c>
      <c r="F32" s="74" t="s">
        <v>135</v>
      </c>
      <c r="G32" s="74">
        <v>15</v>
      </c>
      <c r="H32" s="75">
        <v>13</v>
      </c>
      <c r="I32" s="79">
        <f t="shared" si="3"/>
        <v>6.5</v>
      </c>
      <c r="J32" s="103">
        <v>4</v>
      </c>
      <c r="K32" s="80">
        <f t="shared" si="0"/>
        <v>1600000</v>
      </c>
      <c r="L32" s="103">
        <f t="shared" si="2"/>
        <v>4</v>
      </c>
      <c r="M32" s="80">
        <f t="shared" si="1"/>
        <v>3200000</v>
      </c>
    </row>
    <row r="33" spans="1:13" ht="15.5" x14ac:dyDescent="0.35">
      <c r="A33" s="73">
        <v>31</v>
      </c>
      <c r="B33" s="74" t="s">
        <v>168</v>
      </c>
      <c r="C33" s="74" t="s">
        <v>167</v>
      </c>
      <c r="D33" s="74"/>
      <c r="E33" s="74" t="s">
        <v>167</v>
      </c>
      <c r="F33" s="74" t="s">
        <v>135</v>
      </c>
      <c r="G33" s="74">
        <v>15</v>
      </c>
      <c r="H33" s="75">
        <v>13</v>
      </c>
      <c r="I33" s="79">
        <f t="shared" si="3"/>
        <v>6.5</v>
      </c>
      <c r="J33" s="103">
        <v>4</v>
      </c>
      <c r="K33" s="80">
        <f t="shared" si="0"/>
        <v>1600000</v>
      </c>
      <c r="L33" s="103">
        <f t="shared" si="2"/>
        <v>4</v>
      </c>
      <c r="M33" s="80">
        <f t="shared" si="1"/>
        <v>3200000</v>
      </c>
    </row>
    <row r="34" spans="1:13" ht="15.5" x14ac:dyDescent="0.35">
      <c r="A34" s="73">
        <v>32</v>
      </c>
      <c r="B34" s="74" t="s">
        <v>169</v>
      </c>
      <c r="C34" s="74" t="s">
        <v>167</v>
      </c>
      <c r="D34" s="74"/>
      <c r="E34" s="74" t="s">
        <v>167</v>
      </c>
      <c r="F34" s="74" t="s">
        <v>140</v>
      </c>
      <c r="G34" s="74">
        <v>15</v>
      </c>
      <c r="H34" s="74">
        <v>13</v>
      </c>
      <c r="I34" s="79">
        <f t="shared" si="3"/>
        <v>6.5</v>
      </c>
      <c r="J34" s="103">
        <f t="shared" si="4"/>
        <v>2.6</v>
      </c>
      <c r="K34" s="80">
        <f t="shared" si="0"/>
        <v>1040000</v>
      </c>
      <c r="L34" s="103">
        <f t="shared" si="2"/>
        <v>2.6</v>
      </c>
      <c r="M34" s="80">
        <f t="shared" si="1"/>
        <v>2080000</v>
      </c>
    </row>
    <row r="35" spans="1:13" ht="31" x14ac:dyDescent="0.35">
      <c r="A35" s="73">
        <v>33</v>
      </c>
      <c r="B35" s="75" t="s">
        <v>170</v>
      </c>
      <c r="C35" s="74" t="s">
        <v>167</v>
      </c>
      <c r="D35" s="75"/>
      <c r="E35" s="75" t="s">
        <v>167</v>
      </c>
      <c r="F35" s="73" t="s">
        <v>132</v>
      </c>
      <c r="G35" s="75">
        <v>30</v>
      </c>
      <c r="H35" s="74">
        <v>20</v>
      </c>
      <c r="I35" s="79">
        <f t="shared" si="3"/>
        <v>10</v>
      </c>
      <c r="J35" s="103">
        <v>7</v>
      </c>
      <c r="K35" s="80">
        <f t="shared" si="0"/>
        <v>2800000</v>
      </c>
      <c r="L35" s="103">
        <f t="shared" si="2"/>
        <v>7</v>
      </c>
      <c r="M35" s="80">
        <f t="shared" si="1"/>
        <v>5600000</v>
      </c>
    </row>
    <row r="36" spans="1:13" ht="15.5" x14ac:dyDescent="0.35">
      <c r="A36" s="73">
        <v>34</v>
      </c>
      <c r="B36" s="74" t="s">
        <v>171</v>
      </c>
      <c r="C36" s="74" t="s">
        <v>167</v>
      </c>
      <c r="D36" s="74"/>
      <c r="E36" s="74" t="s">
        <v>167</v>
      </c>
      <c r="F36" s="74" t="s">
        <v>140</v>
      </c>
      <c r="G36" s="74">
        <v>15</v>
      </c>
      <c r="H36" s="74">
        <v>10</v>
      </c>
      <c r="I36" s="79">
        <f t="shared" si="3"/>
        <v>5</v>
      </c>
      <c r="J36" s="103">
        <v>4</v>
      </c>
      <c r="K36" s="80">
        <f t="shared" si="0"/>
        <v>1600000</v>
      </c>
      <c r="L36" s="103">
        <f t="shared" si="2"/>
        <v>4</v>
      </c>
      <c r="M36" s="80">
        <f t="shared" si="1"/>
        <v>3200000</v>
      </c>
    </row>
    <row r="37" spans="1:13" ht="15.5" x14ac:dyDescent="0.35">
      <c r="A37" s="73">
        <v>35</v>
      </c>
      <c r="B37" s="74" t="s">
        <v>172</v>
      </c>
      <c r="C37" s="74" t="s">
        <v>167</v>
      </c>
      <c r="D37" s="74"/>
      <c r="E37" s="74" t="s">
        <v>167</v>
      </c>
      <c r="F37" s="74" t="s">
        <v>135</v>
      </c>
      <c r="G37" s="74">
        <v>15</v>
      </c>
      <c r="H37" s="74">
        <v>15</v>
      </c>
      <c r="I37" s="79">
        <f t="shared" si="3"/>
        <v>7.5</v>
      </c>
      <c r="J37" s="103">
        <v>5</v>
      </c>
      <c r="K37" s="80">
        <f t="shared" si="0"/>
        <v>2000000</v>
      </c>
      <c r="L37" s="103">
        <f t="shared" si="2"/>
        <v>5</v>
      </c>
      <c r="M37" s="80">
        <f t="shared" si="1"/>
        <v>4000000</v>
      </c>
    </row>
    <row r="38" spans="1:13" ht="15.5" x14ac:dyDescent="0.35">
      <c r="A38" s="73">
        <v>36</v>
      </c>
      <c r="B38" s="74" t="s">
        <v>173</v>
      </c>
      <c r="C38" s="74" t="s">
        <v>167</v>
      </c>
      <c r="D38" s="74"/>
      <c r="E38" s="74" t="s">
        <v>167</v>
      </c>
      <c r="F38" s="73" t="s">
        <v>132</v>
      </c>
      <c r="G38" s="74">
        <v>35</v>
      </c>
      <c r="H38" s="74">
        <v>20</v>
      </c>
      <c r="I38" s="79">
        <f t="shared" si="3"/>
        <v>10</v>
      </c>
      <c r="J38" s="103">
        <v>8</v>
      </c>
      <c r="K38" s="80">
        <f t="shared" si="0"/>
        <v>3200000</v>
      </c>
      <c r="L38" s="103">
        <f t="shared" si="2"/>
        <v>8</v>
      </c>
      <c r="M38" s="80">
        <f t="shared" si="1"/>
        <v>6400000</v>
      </c>
    </row>
    <row r="39" spans="1:13" ht="15.5" x14ac:dyDescent="0.35">
      <c r="A39" s="73">
        <v>37</v>
      </c>
      <c r="B39" s="74" t="s">
        <v>174</v>
      </c>
      <c r="C39" s="74" t="s">
        <v>167</v>
      </c>
      <c r="D39" s="74"/>
      <c r="E39" s="74" t="s">
        <v>167</v>
      </c>
      <c r="F39" s="74" t="s">
        <v>135</v>
      </c>
      <c r="G39" s="74">
        <v>20</v>
      </c>
      <c r="H39" s="75">
        <v>15</v>
      </c>
      <c r="I39" s="79">
        <f t="shared" si="3"/>
        <v>7.5</v>
      </c>
      <c r="J39" s="103">
        <v>5</v>
      </c>
      <c r="K39" s="80">
        <f t="shared" si="0"/>
        <v>2000000</v>
      </c>
      <c r="L39" s="103">
        <f t="shared" si="2"/>
        <v>5</v>
      </c>
      <c r="M39" s="80">
        <f t="shared" si="1"/>
        <v>4000000</v>
      </c>
    </row>
    <row r="40" spans="1:13" ht="15.5" x14ac:dyDescent="0.35">
      <c r="A40" s="73">
        <v>39</v>
      </c>
      <c r="B40" s="74" t="s">
        <v>175</v>
      </c>
      <c r="C40" s="74" t="s">
        <v>167</v>
      </c>
      <c r="D40" s="74"/>
      <c r="E40" s="74" t="s">
        <v>167</v>
      </c>
      <c r="F40" s="73" t="s">
        <v>132</v>
      </c>
      <c r="G40" s="74">
        <v>20</v>
      </c>
      <c r="H40" s="74">
        <v>15</v>
      </c>
      <c r="I40" s="79">
        <f t="shared" si="3"/>
        <v>7.5</v>
      </c>
      <c r="J40" s="103">
        <v>4</v>
      </c>
      <c r="K40" s="80">
        <f t="shared" si="0"/>
        <v>1600000</v>
      </c>
      <c r="L40" s="103">
        <f t="shared" si="2"/>
        <v>4</v>
      </c>
      <c r="M40" s="80">
        <f t="shared" si="1"/>
        <v>3200000</v>
      </c>
    </row>
    <row r="41" spans="1:13" ht="15.5" x14ac:dyDescent="0.35">
      <c r="A41" s="73">
        <v>40</v>
      </c>
      <c r="B41" s="75" t="s">
        <v>176</v>
      </c>
      <c r="C41" s="74" t="s">
        <v>167</v>
      </c>
      <c r="D41" s="75"/>
      <c r="E41" s="75" t="s">
        <v>167</v>
      </c>
      <c r="F41" s="74" t="s">
        <v>140</v>
      </c>
      <c r="G41" s="75">
        <v>15</v>
      </c>
      <c r="H41" s="74">
        <v>13</v>
      </c>
      <c r="I41" s="79">
        <f t="shared" si="3"/>
        <v>6.5</v>
      </c>
      <c r="J41" s="103">
        <v>4</v>
      </c>
      <c r="K41" s="80">
        <f t="shared" si="0"/>
        <v>1600000</v>
      </c>
      <c r="L41" s="103">
        <f t="shared" si="2"/>
        <v>4</v>
      </c>
      <c r="M41" s="80">
        <f t="shared" si="1"/>
        <v>3200000</v>
      </c>
    </row>
    <row r="42" spans="1:13" ht="15.5" x14ac:dyDescent="0.35">
      <c r="A42" s="73">
        <v>41</v>
      </c>
      <c r="B42" s="74" t="s">
        <v>177</v>
      </c>
      <c r="C42" s="74" t="s">
        <v>167</v>
      </c>
      <c r="D42" s="74"/>
      <c r="E42" s="74" t="s">
        <v>167</v>
      </c>
      <c r="F42" s="74" t="s">
        <v>140</v>
      </c>
      <c r="G42" s="74">
        <v>10</v>
      </c>
      <c r="H42" s="74">
        <v>10</v>
      </c>
      <c r="I42" s="79">
        <f t="shared" si="3"/>
        <v>5</v>
      </c>
      <c r="J42" s="103">
        <v>3</v>
      </c>
      <c r="K42" s="80">
        <f t="shared" si="0"/>
        <v>1200000</v>
      </c>
      <c r="L42" s="103">
        <f t="shared" si="2"/>
        <v>3</v>
      </c>
      <c r="M42" s="80">
        <f t="shared" si="1"/>
        <v>2400000</v>
      </c>
    </row>
    <row r="43" spans="1:13" ht="15.5" x14ac:dyDescent="0.35">
      <c r="A43" s="73">
        <v>42</v>
      </c>
      <c r="B43" s="74" t="s">
        <v>178</v>
      </c>
      <c r="C43" s="74" t="s">
        <v>167</v>
      </c>
      <c r="D43" s="74"/>
      <c r="E43" s="74" t="s">
        <v>167</v>
      </c>
      <c r="F43" s="73" t="s">
        <v>132</v>
      </c>
      <c r="G43" s="74">
        <v>20</v>
      </c>
      <c r="H43" s="74">
        <v>15</v>
      </c>
      <c r="I43" s="79">
        <f t="shared" si="3"/>
        <v>7.5</v>
      </c>
      <c r="J43" s="103">
        <v>4</v>
      </c>
      <c r="K43" s="80">
        <f t="shared" si="0"/>
        <v>1600000</v>
      </c>
      <c r="L43" s="103">
        <f t="shared" si="2"/>
        <v>4</v>
      </c>
      <c r="M43" s="80">
        <f t="shared" si="1"/>
        <v>3200000</v>
      </c>
    </row>
    <row r="44" spans="1:13" ht="15.5" x14ac:dyDescent="0.35">
      <c r="A44" s="73">
        <v>43</v>
      </c>
      <c r="B44" s="81" t="s">
        <v>179</v>
      </c>
      <c r="C44" s="74" t="s">
        <v>167</v>
      </c>
      <c r="D44" s="81"/>
      <c r="E44" s="81" t="s">
        <v>131</v>
      </c>
      <c r="F44" s="73" t="s">
        <v>132</v>
      </c>
      <c r="G44" s="81">
        <v>25</v>
      </c>
      <c r="H44" s="81">
        <v>20</v>
      </c>
      <c r="I44" s="79">
        <f t="shared" si="3"/>
        <v>10</v>
      </c>
      <c r="J44" s="103">
        <f t="shared" si="4"/>
        <v>4</v>
      </c>
      <c r="K44" s="80">
        <f t="shared" si="0"/>
        <v>1600000</v>
      </c>
      <c r="L44" s="103">
        <f t="shared" si="2"/>
        <v>4</v>
      </c>
      <c r="M44" s="80">
        <f t="shared" si="1"/>
        <v>3200000</v>
      </c>
    </row>
    <row r="45" spans="1:13" ht="15.5" x14ac:dyDescent="0.35">
      <c r="A45" s="73">
        <v>44</v>
      </c>
      <c r="B45" s="81" t="s">
        <v>180</v>
      </c>
      <c r="C45" s="74" t="s">
        <v>167</v>
      </c>
      <c r="D45" s="81"/>
      <c r="E45" s="81" t="s">
        <v>131</v>
      </c>
      <c r="F45" s="73" t="s">
        <v>132</v>
      </c>
      <c r="G45" s="81">
        <v>20</v>
      </c>
      <c r="H45" s="81">
        <v>15</v>
      </c>
      <c r="I45" s="79">
        <f t="shared" si="3"/>
        <v>7.5</v>
      </c>
      <c r="J45" s="103">
        <f t="shared" si="4"/>
        <v>3</v>
      </c>
      <c r="K45" s="80">
        <f t="shared" si="0"/>
        <v>1200000</v>
      </c>
      <c r="L45" s="103">
        <f t="shared" si="2"/>
        <v>3</v>
      </c>
      <c r="M45" s="80">
        <f t="shared" si="1"/>
        <v>2400000</v>
      </c>
    </row>
    <row r="46" spans="1:13" ht="16" x14ac:dyDescent="0.4">
      <c r="A46" s="73">
        <v>45</v>
      </c>
      <c r="B46" s="74" t="s">
        <v>181</v>
      </c>
      <c r="C46" s="74" t="s">
        <v>167</v>
      </c>
      <c r="D46" s="74"/>
      <c r="E46" s="74" t="s">
        <v>131</v>
      </c>
      <c r="F46" s="74" t="s">
        <v>135</v>
      </c>
      <c r="G46" s="104">
        <v>25</v>
      </c>
      <c r="H46" s="74">
        <v>20</v>
      </c>
      <c r="I46" s="79">
        <f t="shared" si="3"/>
        <v>10</v>
      </c>
      <c r="J46" s="103">
        <f t="shared" si="4"/>
        <v>4</v>
      </c>
      <c r="K46" s="80">
        <f t="shared" si="0"/>
        <v>1600000</v>
      </c>
      <c r="L46" s="103">
        <f t="shared" si="2"/>
        <v>4</v>
      </c>
      <c r="M46" s="80">
        <f t="shared" si="1"/>
        <v>3200000</v>
      </c>
    </row>
    <row r="47" spans="1:13" ht="15.5" x14ac:dyDescent="0.35">
      <c r="A47" s="73">
        <v>46</v>
      </c>
      <c r="B47" s="81" t="s">
        <v>182</v>
      </c>
      <c r="C47" s="74" t="s">
        <v>167</v>
      </c>
      <c r="D47" s="81"/>
      <c r="E47" s="81" t="s">
        <v>131</v>
      </c>
      <c r="F47" s="73" t="s">
        <v>132</v>
      </c>
      <c r="G47" s="81">
        <v>15</v>
      </c>
      <c r="H47" s="81">
        <v>15</v>
      </c>
      <c r="I47" s="79">
        <f t="shared" si="3"/>
        <v>7.5</v>
      </c>
      <c r="J47" s="103">
        <v>6</v>
      </c>
      <c r="K47" s="80">
        <f t="shared" si="0"/>
        <v>2400000</v>
      </c>
      <c r="L47" s="103">
        <f t="shared" si="2"/>
        <v>6</v>
      </c>
      <c r="M47" s="80">
        <f t="shared" si="1"/>
        <v>4800000</v>
      </c>
    </row>
    <row r="48" spans="1:13" ht="15.5" x14ac:dyDescent="0.35">
      <c r="A48" s="73">
        <v>47</v>
      </c>
      <c r="B48" s="75" t="s">
        <v>183</v>
      </c>
      <c r="C48" s="74" t="s">
        <v>167</v>
      </c>
      <c r="D48" s="75"/>
      <c r="E48" s="75" t="s">
        <v>167</v>
      </c>
      <c r="F48" s="73" t="s">
        <v>132</v>
      </c>
      <c r="G48" s="75">
        <v>30</v>
      </c>
      <c r="H48" s="75">
        <v>25</v>
      </c>
      <c r="I48" s="79">
        <f t="shared" si="3"/>
        <v>12.5</v>
      </c>
      <c r="J48" s="103">
        <v>7</v>
      </c>
      <c r="K48" s="80">
        <f t="shared" si="0"/>
        <v>2800000</v>
      </c>
      <c r="L48" s="103">
        <f t="shared" si="2"/>
        <v>7</v>
      </c>
      <c r="M48" s="80">
        <f t="shared" si="1"/>
        <v>5600000</v>
      </c>
    </row>
    <row r="49" spans="2:13" ht="38.25" customHeight="1" x14ac:dyDescent="0.35">
      <c r="B49" s="177" t="s">
        <v>184</v>
      </c>
      <c r="C49" s="177"/>
      <c r="D49" s="177"/>
      <c r="E49" s="177"/>
      <c r="F49" s="177"/>
      <c r="G49" s="105">
        <f>SUM(G3:G48)</f>
        <v>955</v>
      </c>
      <c r="H49" s="105">
        <f t="shared" ref="H49:M49" si="5">SUM(H3:H48)</f>
        <v>776</v>
      </c>
      <c r="I49" s="105">
        <f t="shared" si="5"/>
        <v>402</v>
      </c>
      <c r="J49" s="106">
        <f t="shared" si="5"/>
        <v>243.6</v>
      </c>
      <c r="K49" s="107">
        <f t="shared" si="5"/>
        <v>97440000</v>
      </c>
      <c r="L49" s="106">
        <f t="shared" si="5"/>
        <v>241.6</v>
      </c>
      <c r="M49" s="107">
        <f t="shared" si="5"/>
        <v>193280000</v>
      </c>
    </row>
  </sheetData>
  <mergeCells count="2">
    <mergeCell ref="B27:B28"/>
    <mergeCell ref="B49:F4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DA6A2-1872-4CE7-9398-C45D603BCF89}">
  <dimension ref="A1:J18"/>
  <sheetViews>
    <sheetView topLeftCell="A10" workbookViewId="0">
      <selection activeCell="B4" sqref="B4"/>
    </sheetView>
  </sheetViews>
  <sheetFormatPr baseColWidth="10" defaultRowHeight="14.5" x14ac:dyDescent="0.35"/>
  <cols>
    <col min="1" max="1" width="29.453125" customWidth="1"/>
    <col min="3" max="3" width="17" customWidth="1"/>
    <col min="4" max="4" width="32.7265625" customWidth="1"/>
    <col min="6" max="6" width="16.81640625" customWidth="1"/>
    <col min="7" max="7" width="28.36328125" bestFit="1" customWidth="1"/>
    <col min="8" max="8" width="6" customWidth="1"/>
    <col min="9" max="9" width="20.1796875" customWidth="1"/>
  </cols>
  <sheetData>
    <row r="1" spans="1:10" x14ac:dyDescent="0.35">
      <c r="A1" s="8"/>
      <c r="B1" s="8"/>
      <c r="C1" s="8"/>
      <c r="D1" s="8"/>
      <c r="E1" s="8"/>
      <c r="F1" s="8"/>
      <c r="G1" s="8"/>
      <c r="H1" s="8"/>
      <c r="I1" s="8"/>
      <c r="J1" s="8"/>
    </row>
    <row r="2" spans="1:10" x14ac:dyDescent="0.35">
      <c r="A2" s="8"/>
      <c r="B2" s="8"/>
      <c r="C2" s="8"/>
      <c r="D2" s="8"/>
      <c r="E2" s="8"/>
      <c r="F2" s="8"/>
      <c r="G2" s="8"/>
      <c r="H2" s="8"/>
      <c r="I2" s="8"/>
      <c r="J2" s="8"/>
    </row>
    <row r="3" spans="1:10" ht="15" thickBot="1" x14ac:dyDescent="0.4">
      <c r="A3" s="8"/>
      <c r="B3" s="8"/>
      <c r="C3" s="8"/>
      <c r="D3" s="8"/>
      <c r="E3" s="8"/>
      <c r="F3" s="8"/>
      <c r="G3" s="8"/>
      <c r="H3" s="8"/>
      <c r="I3" s="8"/>
      <c r="J3" s="8"/>
    </row>
    <row r="4" spans="1:10" ht="48.5" customHeight="1" thickBot="1" x14ac:dyDescent="0.4">
      <c r="A4" s="16" t="s">
        <v>89</v>
      </c>
      <c r="B4" s="8"/>
      <c r="C4" s="8"/>
      <c r="D4" s="17" t="s">
        <v>90</v>
      </c>
      <c r="E4" s="8"/>
      <c r="F4" s="8"/>
      <c r="G4" s="17" t="s">
        <v>90</v>
      </c>
      <c r="H4" s="8"/>
      <c r="I4" s="18" t="s">
        <v>93</v>
      </c>
      <c r="J4" s="8"/>
    </row>
    <row r="5" spans="1:10" ht="17" customHeight="1" x14ac:dyDescent="0.35">
      <c r="A5" s="8"/>
      <c r="B5" s="8"/>
      <c r="C5" s="8"/>
      <c r="D5" s="8"/>
      <c r="E5" s="8"/>
      <c r="F5" s="8"/>
      <c r="G5" s="8"/>
      <c r="H5" s="8"/>
      <c r="I5" s="8"/>
      <c r="J5" s="8"/>
    </row>
    <row r="6" spans="1:10" x14ac:dyDescent="0.35">
      <c r="A6" s="12" t="s">
        <v>98</v>
      </c>
      <c r="B6" s="8"/>
      <c r="C6" s="8"/>
      <c r="D6" s="12" t="s">
        <v>98</v>
      </c>
      <c r="E6" s="8"/>
      <c r="F6" s="8"/>
      <c r="G6" s="12" t="s">
        <v>98</v>
      </c>
      <c r="H6" s="8"/>
      <c r="I6" s="10" t="s">
        <v>8</v>
      </c>
      <c r="J6" s="8"/>
    </row>
    <row r="7" spans="1:10" x14ac:dyDescent="0.35">
      <c r="A7" s="12" t="s">
        <v>99</v>
      </c>
      <c r="B7" s="8"/>
      <c r="C7" s="8"/>
      <c r="D7" s="12" t="s">
        <v>99</v>
      </c>
      <c r="E7" s="8"/>
      <c r="F7" s="8"/>
      <c r="G7" s="12" t="s">
        <v>99</v>
      </c>
      <c r="H7" s="8"/>
      <c r="I7" s="11"/>
      <c r="J7" s="8"/>
    </row>
    <row r="8" spans="1:10" ht="15" thickBot="1" x14ac:dyDescent="0.4">
      <c r="A8" s="12" t="s">
        <v>100</v>
      </c>
      <c r="B8" s="8"/>
      <c r="C8" s="8"/>
      <c r="D8" s="12" t="s">
        <v>100</v>
      </c>
      <c r="E8" s="8"/>
      <c r="F8" s="8"/>
      <c r="G8" s="12" t="s">
        <v>100</v>
      </c>
      <c r="H8" s="8"/>
      <c r="I8" s="11"/>
      <c r="J8" s="8"/>
    </row>
    <row r="9" spans="1:10" x14ac:dyDescent="0.35">
      <c r="A9" s="12" t="s">
        <v>101</v>
      </c>
      <c r="B9" s="178" t="s">
        <v>91</v>
      </c>
      <c r="C9" s="179"/>
      <c r="D9" s="12" t="s">
        <v>101</v>
      </c>
      <c r="E9" s="178" t="s">
        <v>92</v>
      </c>
      <c r="F9" s="179"/>
      <c r="G9" s="12" t="s">
        <v>101</v>
      </c>
      <c r="H9" s="8"/>
      <c r="I9" s="10" t="s">
        <v>94</v>
      </c>
      <c r="J9" s="8"/>
    </row>
    <row r="10" spans="1:10" x14ac:dyDescent="0.35">
      <c r="A10" s="12" t="s">
        <v>102</v>
      </c>
      <c r="B10" s="180"/>
      <c r="C10" s="181"/>
      <c r="D10" s="12" t="s">
        <v>102</v>
      </c>
      <c r="E10" s="180"/>
      <c r="F10" s="181"/>
      <c r="G10" s="12" t="s">
        <v>102</v>
      </c>
      <c r="H10" s="8"/>
      <c r="I10" s="11"/>
      <c r="J10" s="8"/>
    </row>
    <row r="11" spans="1:10" ht="25" thickBot="1" x14ac:dyDescent="0.4">
      <c r="A11" s="13" t="s">
        <v>103</v>
      </c>
      <c r="B11" s="182"/>
      <c r="C11" s="183"/>
      <c r="D11" s="13" t="s">
        <v>103</v>
      </c>
      <c r="E11" s="182"/>
      <c r="F11" s="183"/>
      <c r="G11" s="13" t="s">
        <v>103</v>
      </c>
      <c r="H11" s="8"/>
      <c r="I11" s="11"/>
      <c r="J11" s="8"/>
    </row>
    <row r="12" spans="1:10" ht="129" customHeight="1" x14ac:dyDescent="0.35">
      <c r="A12" s="15" t="s">
        <v>107</v>
      </c>
      <c r="B12" s="184" t="s">
        <v>105</v>
      </c>
      <c r="C12" s="184"/>
      <c r="D12" s="15" t="s">
        <v>107</v>
      </c>
      <c r="E12" s="184" t="s">
        <v>105</v>
      </c>
      <c r="F12" s="184"/>
      <c r="G12" s="15" t="s">
        <v>107</v>
      </c>
      <c r="H12" s="8"/>
      <c r="I12" s="9" t="s">
        <v>95</v>
      </c>
      <c r="J12" s="8"/>
    </row>
    <row r="13" spans="1:10" ht="12.5" customHeight="1" x14ac:dyDescent="0.35">
      <c r="A13" s="12" t="s">
        <v>113</v>
      </c>
      <c r="B13" s="14"/>
      <c r="C13" s="14"/>
      <c r="D13" s="12" t="s">
        <v>113</v>
      </c>
      <c r="E13" s="14"/>
      <c r="F13" s="14"/>
      <c r="G13" s="12" t="s">
        <v>113</v>
      </c>
      <c r="H13" s="8"/>
      <c r="I13" s="11"/>
      <c r="J13" s="8"/>
    </row>
    <row r="14" spans="1:10" ht="172" customHeight="1" x14ac:dyDescent="0.35">
      <c r="A14" s="12"/>
      <c r="B14" s="184" t="s">
        <v>104</v>
      </c>
      <c r="C14" s="184"/>
      <c r="D14" s="8"/>
      <c r="E14" s="184" t="s">
        <v>104</v>
      </c>
      <c r="F14" s="184"/>
      <c r="G14" s="8"/>
      <c r="H14" s="8"/>
      <c r="I14" s="9" t="s">
        <v>96</v>
      </c>
      <c r="J14" s="8"/>
    </row>
    <row r="15" spans="1:10" x14ac:dyDescent="0.35">
      <c r="A15" s="12"/>
      <c r="B15" s="8"/>
      <c r="C15" s="8"/>
      <c r="D15" s="8"/>
      <c r="E15" s="8"/>
      <c r="F15" s="8"/>
      <c r="G15" s="8"/>
      <c r="H15" s="8"/>
      <c r="J15" s="8"/>
    </row>
    <row r="16" spans="1:10" ht="102.5" customHeight="1" x14ac:dyDescent="0.35">
      <c r="A16" s="8"/>
      <c r="B16" s="184" t="s">
        <v>106</v>
      </c>
      <c r="C16" s="184"/>
      <c r="D16" s="8"/>
      <c r="E16" s="184" t="s">
        <v>106</v>
      </c>
      <c r="F16" s="184"/>
      <c r="G16" s="8"/>
      <c r="H16" s="8"/>
      <c r="I16" s="9" t="s">
        <v>97</v>
      </c>
      <c r="J16" s="8"/>
    </row>
    <row r="17" spans="1:10" x14ac:dyDescent="0.35">
      <c r="A17" s="8"/>
      <c r="B17" s="8"/>
      <c r="C17" s="8"/>
      <c r="D17" s="8"/>
      <c r="E17" s="8"/>
      <c r="F17" s="8"/>
      <c r="G17" s="8"/>
      <c r="H17" s="8"/>
      <c r="I17" s="8"/>
      <c r="J17" s="8"/>
    </row>
    <row r="18" spans="1:10" ht="113" customHeight="1" x14ac:dyDescent="0.35">
      <c r="A18" s="8"/>
      <c r="D18" s="8"/>
      <c r="E18" s="8"/>
      <c r="F18" s="8"/>
      <c r="G18" s="8"/>
      <c r="H18" s="8"/>
      <c r="J18" s="8"/>
    </row>
  </sheetData>
  <mergeCells count="8">
    <mergeCell ref="E9:F11"/>
    <mergeCell ref="B12:C12"/>
    <mergeCell ref="B14:C14"/>
    <mergeCell ref="B16:C16"/>
    <mergeCell ref="E12:F12"/>
    <mergeCell ref="E14:F14"/>
    <mergeCell ref="E16:F16"/>
    <mergeCell ref="B9:C1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Procesos 2022</vt:lpstr>
      <vt:lpstr>Objetivos a conseguir</vt:lpstr>
      <vt:lpstr>Organigrama y tareas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Marketing</dc:creator>
  <cp:lastModifiedBy>VtaObras</cp:lastModifiedBy>
  <cp:lastPrinted>2020-03-19T19:31:27Z</cp:lastPrinted>
  <dcterms:created xsi:type="dcterms:W3CDTF">2020-03-19T11:30:48Z</dcterms:created>
  <dcterms:modified xsi:type="dcterms:W3CDTF">2022-01-18T22:59:11Z</dcterms:modified>
</cp:coreProperties>
</file>